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D5" i="1"/>
  <c r="D6" i="1"/>
  <c r="C18" i="1" l="1"/>
  <c r="B18" i="1"/>
  <c r="H18" i="1" s="1"/>
  <c r="D21" i="1"/>
  <c r="C22" i="1"/>
  <c r="B22" i="1"/>
  <c r="F24" i="1"/>
  <c r="C25" i="1" s="1"/>
  <c r="C27" i="1"/>
  <c r="F27" i="1" s="1"/>
  <c r="C28" i="1" s="1"/>
  <c r="C24" i="1"/>
  <c r="B24" i="1"/>
  <c r="D24" i="1" s="1"/>
  <c r="I24" i="1" l="1"/>
  <c r="I18" i="1"/>
  <c r="I27" i="1"/>
  <c r="I21" i="1"/>
  <c r="F18" i="1"/>
  <c r="D18" i="1"/>
  <c r="H21" i="1"/>
  <c r="H24" i="1"/>
  <c r="E18" i="1"/>
  <c r="C30" i="1"/>
  <c r="C33" i="1" s="1"/>
  <c r="F33" i="1" s="1"/>
  <c r="C34" i="1" s="1"/>
  <c r="E24" i="1"/>
  <c r="B25" i="1" s="1"/>
  <c r="B27" i="1"/>
  <c r="H27" i="1" s="1"/>
  <c r="I30" i="1" l="1"/>
  <c r="I33" i="1"/>
  <c r="C19" i="1"/>
  <c r="L27" i="1"/>
  <c r="I28" i="1" s="1"/>
  <c r="L21" i="1"/>
  <c r="I22" i="1" s="1"/>
  <c r="L24" i="1"/>
  <c r="I25" i="1" s="1"/>
  <c r="L33" i="1"/>
  <c r="B19" i="1"/>
  <c r="K21" i="1"/>
  <c r="H22" i="1" s="1"/>
  <c r="K24" i="1"/>
  <c r="H25" i="1" s="1"/>
  <c r="F30" i="1"/>
  <c r="C31" i="1" s="1"/>
  <c r="C36" i="1"/>
  <c r="D27" i="1"/>
  <c r="E27" i="1"/>
  <c r="B28" i="1" s="1"/>
  <c r="B30" i="1"/>
  <c r="H30" i="1" s="1"/>
  <c r="I34" i="1" l="1"/>
  <c r="F36" i="1"/>
  <c r="C37" i="1" s="1"/>
  <c r="C39" i="1"/>
  <c r="F39" i="1" s="1"/>
  <c r="I36" i="1"/>
  <c r="K27" i="1"/>
  <c r="H28" i="1" s="1"/>
  <c r="L30" i="1"/>
  <c r="I31" i="1" s="1"/>
  <c r="B33" i="1"/>
  <c r="H33" i="1" s="1"/>
  <c r="D30" i="1"/>
  <c r="E30" i="1"/>
  <c r="L36" i="1" l="1"/>
  <c r="I37" i="1" s="1"/>
  <c r="C48" i="1"/>
  <c r="C51" i="1" s="1"/>
  <c r="C54" i="1" s="1"/>
  <c r="C57" i="1" s="1"/>
  <c r="C60" i="1" s="1"/>
  <c r="C63" i="1" s="1"/>
  <c r="C66" i="1" s="1"/>
  <c r="C69" i="1" s="1"/>
  <c r="C72" i="1" s="1"/>
  <c r="C75" i="1" s="1"/>
  <c r="C78" i="1" s="1"/>
  <c r="C81" i="1" s="1"/>
  <c r="C84" i="1" s="1"/>
  <c r="C87" i="1" s="1"/>
  <c r="C90" i="1" s="1"/>
  <c r="C93" i="1" s="1"/>
  <c r="C42" i="1"/>
  <c r="I42" i="1" s="1"/>
  <c r="I39" i="1"/>
  <c r="C40" i="1"/>
  <c r="L39" i="1"/>
  <c r="B31" i="1"/>
  <c r="K30" i="1"/>
  <c r="H31" i="1" s="1"/>
  <c r="E33" i="1"/>
  <c r="D33" i="1"/>
  <c r="B36" i="1"/>
  <c r="H36" i="1" s="1"/>
  <c r="I40" i="1" l="1"/>
  <c r="F42" i="1"/>
  <c r="C43" i="1" s="1"/>
  <c r="B34" i="1"/>
  <c r="K33" i="1"/>
  <c r="H34" i="1" s="1"/>
  <c r="C45" i="1"/>
  <c r="D36" i="1"/>
  <c r="B39" i="1"/>
  <c r="H39" i="1" s="1"/>
  <c r="E36" i="1"/>
  <c r="L42" i="1" l="1"/>
  <c r="I43" i="1" s="1"/>
  <c r="F45" i="1"/>
  <c r="C46" i="1" s="1"/>
  <c r="I45" i="1"/>
  <c r="B37" i="1"/>
  <c r="K36" i="1"/>
  <c r="H37" i="1" s="1"/>
  <c r="D39" i="1"/>
  <c r="E39" i="1"/>
  <c r="B42" i="1"/>
  <c r="H42" i="1" s="1"/>
  <c r="L45" i="1" l="1"/>
  <c r="I46" i="1" s="1"/>
  <c r="I48" i="1"/>
  <c r="F48" i="1"/>
  <c r="L48" i="1" s="1"/>
  <c r="B40" i="1"/>
  <c r="K39" i="1"/>
  <c r="H40" i="1" s="1"/>
  <c r="B45" i="1"/>
  <c r="E42" i="1"/>
  <c r="D42" i="1"/>
  <c r="B48" i="1" l="1"/>
  <c r="H45" i="1"/>
  <c r="C49" i="1"/>
  <c r="I49" i="1"/>
  <c r="F51" i="1"/>
  <c r="I51" i="1"/>
  <c r="B43" i="1"/>
  <c r="K42" i="1"/>
  <c r="H43" i="1" s="1"/>
  <c r="E45" i="1"/>
  <c r="D45" i="1"/>
  <c r="B51" i="1" l="1"/>
  <c r="H48" i="1"/>
  <c r="E48" i="1"/>
  <c r="D48" i="1"/>
  <c r="F54" i="1"/>
  <c r="L54" i="1" s="1"/>
  <c r="I54" i="1"/>
  <c r="C52" i="1"/>
  <c r="L51" i="1"/>
  <c r="I52" i="1" s="1"/>
  <c r="B46" i="1"/>
  <c r="K45" i="1"/>
  <c r="H46" i="1" s="1"/>
  <c r="B54" i="1" l="1"/>
  <c r="E51" i="1"/>
  <c r="K51" i="1" s="1"/>
  <c r="H51" i="1"/>
  <c r="D51" i="1"/>
  <c r="B49" i="1"/>
  <c r="K48" i="1"/>
  <c r="H49" i="1" s="1"/>
  <c r="C55" i="1"/>
  <c r="I57" i="1"/>
  <c r="F57" i="1"/>
  <c r="L57" i="1" s="1"/>
  <c r="I55" i="1"/>
  <c r="B52" i="1" l="1"/>
  <c r="B57" i="1"/>
  <c r="E54" i="1"/>
  <c r="K54" i="1" s="1"/>
  <c r="H54" i="1"/>
  <c r="D54" i="1"/>
  <c r="H52" i="1"/>
  <c r="C58" i="1"/>
  <c r="I60" i="1"/>
  <c r="F60" i="1"/>
  <c r="L60" i="1" s="1"/>
  <c r="I58" i="1"/>
  <c r="B55" i="1" l="1"/>
  <c r="B60" i="1"/>
  <c r="H57" i="1"/>
  <c r="E57" i="1"/>
  <c r="K57" i="1" s="1"/>
  <c r="D57" i="1"/>
  <c r="H55" i="1"/>
  <c r="C61" i="1"/>
  <c r="I63" i="1"/>
  <c r="F63" i="1"/>
  <c r="L63" i="1" s="1"/>
  <c r="I61" i="1"/>
  <c r="B63" i="1" l="1"/>
  <c r="H60" i="1"/>
  <c r="E60" i="1"/>
  <c r="K60" i="1" s="1"/>
  <c r="D60" i="1"/>
  <c r="B58" i="1"/>
  <c r="H58" i="1"/>
  <c r="I64" i="1"/>
  <c r="C64" i="1"/>
  <c r="F66" i="1"/>
  <c r="L66" i="1" s="1"/>
  <c r="I66" i="1"/>
  <c r="B66" i="1" l="1"/>
  <c r="E63" i="1"/>
  <c r="K63" i="1" s="1"/>
  <c r="H63" i="1"/>
  <c r="D63" i="1"/>
  <c r="B61" i="1"/>
  <c r="H61" i="1"/>
  <c r="C67" i="1"/>
  <c r="I69" i="1"/>
  <c r="F69" i="1"/>
  <c r="L69" i="1" s="1"/>
  <c r="I67" i="1"/>
  <c r="H64" i="1" l="1"/>
  <c r="B64" i="1"/>
  <c r="B69" i="1"/>
  <c r="H66" i="1"/>
  <c r="E66" i="1"/>
  <c r="K66" i="1" s="1"/>
  <c r="D66" i="1"/>
  <c r="C70" i="1"/>
  <c r="I70" i="1"/>
  <c r="F72" i="1"/>
  <c r="L72" i="1" s="1"/>
  <c r="I72" i="1"/>
  <c r="B67" i="1" l="1"/>
  <c r="B72" i="1"/>
  <c r="H69" i="1"/>
  <c r="E69" i="1"/>
  <c r="K69" i="1" s="1"/>
  <c r="D69" i="1"/>
  <c r="H67" i="1"/>
  <c r="I73" i="1"/>
  <c r="F75" i="1"/>
  <c r="L75" i="1" s="1"/>
  <c r="I75" i="1"/>
  <c r="C73" i="1"/>
  <c r="H70" i="1" l="1"/>
  <c r="B75" i="1"/>
  <c r="H72" i="1"/>
  <c r="E72" i="1"/>
  <c r="K72" i="1" s="1"/>
  <c r="D72" i="1"/>
  <c r="B70" i="1"/>
  <c r="I76" i="1"/>
  <c r="I78" i="1"/>
  <c r="F78" i="1"/>
  <c r="L78" i="1" s="1"/>
  <c r="C76" i="1"/>
  <c r="H73" i="1" l="1"/>
  <c r="B73" i="1"/>
  <c r="B78" i="1"/>
  <c r="E75" i="1"/>
  <c r="K75" i="1" s="1"/>
  <c r="H75" i="1"/>
  <c r="D75" i="1"/>
  <c r="I79" i="1"/>
  <c r="C79" i="1"/>
  <c r="F81" i="1"/>
  <c r="L81" i="1" s="1"/>
  <c r="I81" i="1"/>
  <c r="H76" i="1" l="1"/>
  <c r="B81" i="1"/>
  <c r="H78" i="1"/>
  <c r="E78" i="1"/>
  <c r="K78" i="1" s="1"/>
  <c r="D78" i="1"/>
  <c r="B76" i="1"/>
  <c r="C82" i="1"/>
  <c r="I84" i="1"/>
  <c r="F84" i="1"/>
  <c r="L84" i="1" s="1"/>
  <c r="I82" i="1"/>
  <c r="H79" i="1" l="1"/>
  <c r="B84" i="1"/>
  <c r="E81" i="1"/>
  <c r="K81" i="1" s="1"/>
  <c r="H81" i="1"/>
  <c r="D81" i="1"/>
  <c r="B79" i="1"/>
  <c r="C85" i="1"/>
  <c r="I87" i="1"/>
  <c r="F87" i="1"/>
  <c r="L87" i="1" s="1"/>
  <c r="I85" i="1"/>
  <c r="B87" i="1" l="1"/>
  <c r="H84" i="1"/>
  <c r="E84" i="1"/>
  <c r="K84" i="1" s="1"/>
  <c r="D84" i="1"/>
  <c r="B82" i="1"/>
  <c r="H82" i="1"/>
  <c r="C88" i="1"/>
  <c r="I88" i="1"/>
  <c r="F90" i="1"/>
  <c r="L90" i="1" s="1"/>
  <c r="I90" i="1"/>
  <c r="B90" i="1" l="1"/>
  <c r="H87" i="1"/>
  <c r="E87" i="1"/>
  <c r="K87" i="1" s="1"/>
  <c r="D87" i="1"/>
  <c r="B85" i="1"/>
  <c r="H85" i="1"/>
  <c r="I91" i="1"/>
  <c r="C91" i="1"/>
  <c r="I93" i="1"/>
  <c r="F93" i="1"/>
  <c r="L93" i="1" s="1"/>
  <c r="I94" i="1" l="1"/>
  <c r="B93" i="1"/>
  <c r="H90" i="1"/>
  <c r="E90" i="1"/>
  <c r="K90" i="1" s="1"/>
  <c r="D90" i="1"/>
  <c r="B88" i="1"/>
  <c r="H88" i="1"/>
  <c r="C94" i="1"/>
  <c r="E93" i="1" l="1"/>
  <c r="K93" i="1" s="1"/>
  <c r="H93" i="1"/>
  <c r="D93" i="1"/>
  <c r="B91" i="1"/>
  <c r="H91" i="1"/>
  <c r="B94" i="1" l="1"/>
  <c r="H94" i="1"/>
</calcChain>
</file>

<file path=xl/sharedStrings.xml><?xml version="1.0" encoding="utf-8"?>
<sst xmlns="http://schemas.openxmlformats.org/spreadsheetml/2006/main" count="73" uniqueCount="43">
  <si>
    <t>Hubble-ekspansion</t>
  </si>
  <si>
    <t>Maskestørrelse</t>
  </si>
  <si>
    <t>x</t>
  </si>
  <si>
    <t>y</t>
  </si>
  <si>
    <t>Hubblekonstant</t>
  </si>
  <si>
    <t>d</t>
  </si>
  <si>
    <t>Punkt 1</t>
  </si>
  <si>
    <t>Punkt 2</t>
  </si>
  <si>
    <t>Punkt 3</t>
  </si>
  <si>
    <t>Punkt 4</t>
  </si>
  <si>
    <t>Punkt 5</t>
  </si>
  <si>
    <t>Punkt 6</t>
  </si>
  <si>
    <t>Punkt 7</t>
  </si>
  <si>
    <t>Punkt 8</t>
  </si>
  <si>
    <t>Punkt 9</t>
  </si>
  <si>
    <r>
      <t>v</t>
    </r>
    <r>
      <rPr>
        <b/>
        <i/>
        <vertAlign val="subscript"/>
        <sz val="11"/>
        <color theme="1"/>
        <rFont val="Calibri"/>
        <family val="2"/>
        <scheme val="minor"/>
      </rPr>
      <t>x</t>
    </r>
  </si>
  <si>
    <r>
      <t>v</t>
    </r>
    <r>
      <rPr>
        <b/>
        <i/>
        <vertAlign val="subscript"/>
        <sz val="11"/>
        <color theme="1"/>
        <rFont val="Calibri"/>
        <family val="2"/>
        <scheme val="minor"/>
      </rPr>
      <t>y</t>
    </r>
  </si>
  <si>
    <r>
      <rPr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 </t>
    </r>
  </si>
  <si>
    <t>Nabogalakse G:</t>
  </si>
  <si>
    <t>G</t>
  </si>
  <si>
    <t xml:space="preserve"> </t>
  </si>
  <si>
    <r>
      <rPr>
        <i/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</si>
  <si>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j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</t>
    </r>
  </si>
  <si>
    <t>Set fra G</t>
  </si>
  <si>
    <t>Punkt 10</t>
  </si>
  <si>
    <t>Punkt 11</t>
  </si>
  <si>
    <t>Punkt 12</t>
  </si>
  <si>
    <t>Punkt 13</t>
  </si>
  <si>
    <t>Punkt 14</t>
  </si>
  <si>
    <t>Punkt 15</t>
  </si>
  <si>
    <t>Punkt 16</t>
  </si>
  <si>
    <t>Punkt 17</t>
  </si>
  <si>
    <t>Punkt 18</t>
  </si>
  <si>
    <t>Punkt 19</t>
  </si>
  <si>
    <t>Punkt 20</t>
  </si>
  <si>
    <t>Punkt 21</t>
  </si>
  <si>
    <t>Punkt 22</t>
  </si>
  <si>
    <t>Punkt 23</t>
  </si>
  <si>
    <t>Punkt 24</t>
  </si>
  <si>
    <t>Punkt 25</t>
  </si>
  <si>
    <t>Set fra M:</t>
  </si>
  <si>
    <t>M</t>
  </si>
  <si>
    <t>HN, 2012-08-19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</si>
</sst>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5"/>
          <c:order val="0"/>
          <c:tx>
            <c:strRef>
              <c:f>'Ark1'!$A$15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xVal>
            <c:numRef>
              <c:f>'Ark1'!$B$15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'Ark1'!$C$15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'Ark1'!$A$18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00B050"/>
              </a:solidFill>
              <a:headEnd type="oval"/>
              <a:tailEnd type="triangle"/>
            </a:ln>
          </c:spPr>
          <c:marker>
            <c:symbol val="none"/>
          </c:marker>
          <c:xVal>
            <c:numRef>
              <c:f>'Ark1'!$B$18:$B$19</c:f>
              <c:numCache>
                <c:formatCode>General</c:formatCode>
                <c:ptCount val="2"/>
                <c:pt idx="0" formatCode="0.00">
                  <c:v>-1.1670260623711155</c:v>
                </c:pt>
                <c:pt idx="1">
                  <c:v>-1.6571770085669839</c:v>
                </c:pt>
              </c:numCache>
            </c:numRef>
          </c:xVal>
          <c:yVal>
            <c:numRef>
              <c:f>'Ark1'!$C$18:$C$19</c:f>
              <c:numCache>
                <c:formatCode>General</c:formatCode>
                <c:ptCount val="2"/>
                <c:pt idx="0" formatCode="0.00">
                  <c:v>1.2084908645689338</c:v>
                </c:pt>
                <c:pt idx="1">
                  <c:v>1.7160570276878859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'Ark1'!$A$24</c:f>
              <c:strCache>
                <c:ptCount val="1"/>
                <c:pt idx="0">
                  <c:v>Punkt 2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'Ark1'!$B$24:$B$25</c:f>
              <c:numCache>
                <c:formatCode>General</c:formatCode>
                <c:ptCount val="2"/>
                <c:pt idx="0">
                  <c:v>0.64</c:v>
                </c:pt>
                <c:pt idx="1">
                  <c:v>0.90880000000000005</c:v>
                </c:pt>
              </c:numCache>
            </c:numRef>
          </c:xVal>
          <c:yVal>
            <c:numRef>
              <c:f>'Ark1'!$C$24:$C$25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'Ark1'!$A$27</c:f>
              <c:strCache>
                <c:ptCount val="1"/>
                <c:pt idx="0">
                  <c:v>Punkt 3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'Ark1'!$B$27:$B$28</c:f>
              <c:numCache>
                <c:formatCode>General</c:formatCode>
                <c:ptCount val="2"/>
                <c:pt idx="0">
                  <c:v>0.64</c:v>
                </c:pt>
                <c:pt idx="1">
                  <c:v>0.90880000000000005</c:v>
                </c:pt>
              </c:numCache>
            </c:numRef>
          </c:xVal>
          <c:yVal>
            <c:numRef>
              <c:f>'Ark1'!$C$27:$C$28</c:f>
              <c:numCache>
                <c:formatCode>General</c:formatCode>
                <c:ptCount val="2"/>
                <c:pt idx="0">
                  <c:v>0.64</c:v>
                </c:pt>
                <c:pt idx="1">
                  <c:v>0.90880000000000005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'Ark1'!$A$30</c:f>
              <c:strCache>
                <c:ptCount val="1"/>
                <c:pt idx="0">
                  <c:v>Punkt 4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'Ark1'!$B$30:$B$31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'Ark1'!$C$30:$C$31</c:f>
              <c:numCache>
                <c:formatCode>General</c:formatCode>
                <c:ptCount val="2"/>
                <c:pt idx="0">
                  <c:v>0.64</c:v>
                </c:pt>
                <c:pt idx="1">
                  <c:v>0.90880000000000005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'Ark1'!$A$33</c:f>
              <c:strCache>
                <c:ptCount val="1"/>
                <c:pt idx="0">
                  <c:v>Punkt 5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'Ark1'!$B$33:$B$34</c:f>
              <c:numCache>
                <c:formatCode>General</c:formatCode>
                <c:ptCount val="2"/>
                <c:pt idx="0">
                  <c:v>-0.64</c:v>
                </c:pt>
                <c:pt idx="1">
                  <c:v>-0.90880000000000005</c:v>
                </c:pt>
              </c:numCache>
            </c:numRef>
          </c:xVal>
          <c:yVal>
            <c:numRef>
              <c:f>'Ark1'!$C$33:$C$34</c:f>
              <c:numCache>
                <c:formatCode>General</c:formatCode>
                <c:ptCount val="2"/>
                <c:pt idx="0">
                  <c:v>0.64</c:v>
                </c:pt>
                <c:pt idx="1">
                  <c:v>0.90880000000000005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'Ark1'!$A$36</c:f>
              <c:strCache>
                <c:ptCount val="1"/>
                <c:pt idx="0">
                  <c:v>Punkt 6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'Ark1'!$B$36:$B$37</c:f>
              <c:numCache>
                <c:formatCode>General</c:formatCode>
                <c:ptCount val="2"/>
                <c:pt idx="0">
                  <c:v>-0.64</c:v>
                </c:pt>
                <c:pt idx="1">
                  <c:v>-0.90880000000000005</c:v>
                </c:pt>
              </c:numCache>
            </c:numRef>
          </c:xVal>
          <c:yVal>
            <c:numRef>
              <c:f>'Ark1'!$C$36:$C$37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'Ark1'!$A$39</c:f>
              <c:strCache>
                <c:ptCount val="1"/>
                <c:pt idx="0">
                  <c:v>Punkt 7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'Ark1'!$B$39:$B$40</c:f>
              <c:numCache>
                <c:formatCode>General</c:formatCode>
                <c:ptCount val="2"/>
                <c:pt idx="0">
                  <c:v>-0.64</c:v>
                </c:pt>
                <c:pt idx="1">
                  <c:v>-0.90880000000000005</c:v>
                </c:pt>
              </c:numCache>
            </c:numRef>
          </c:xVal>
          <c:yVal>
            <c:numRef>
              <c:f>'Ark1'!$C$39:$C$40</c:f>
              <c:numCache>
                <c:formatCode>General</c:formatCode>
                <c:ptCount val="2"/>
                <c:pt idx="0" formatCode="0.00">
                  <c:v>-0.64</c:v>
                </c:pt>
                <c:pt idx="1">
                  <c:v>-0.90880000000000005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'Ark1'!$A$42</c:f>
              <c:strCache>
                <c:ptCount val="1"/>
                <c:pt idx="0">
                  <c:v>Punkt 8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'Ark1'!$B$42:$B$43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'Ark1'!$C$42:$C$43</c:f>
              <c:numCache>
                <c:formatCode>General</c:formatCode>
                <c:ptCount val="2"/>
                <c:pt idx="0" formatCode="0.00">
                  <c:v>-0.64</c:v>
                </c:pt>
                <c:pt idx="1">
                  <c:v>-0.90880000000000005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'Ark1'!$A$45</c:f>
              <c:strCache>
                <c:ptCount val="1"/>
                <c:pt idx="0">
                  <c:v>Punkt 9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'Ark1'!$B$45:$B$46</c:f>
              <c:numCache>
                <c:formatCode>General</c:formatCode>
                <c:ptCount val="2"/>
                <c:pt idx="0">
                  <c:v>0.64</c:v>
                </c:pt>
                <c:pt idx="1">
                  <c:v>0.90880000000000005</c:v>
                </c:pt>
              </c:numCache>
            </c:numRef>
          </c:xVal>
          <c:yVal>
            <c:numRef>
              <c:f>'Ark1'!$C$45:$C$46</c:f>
              <c:numCache>
                <c:formatCode>General</c:formatCode>
                <c:ptCount val="2"/>
                <c:pt idx="0">
                  <c:v>-0.64</c:v>
                </c:pt>
                <c:pt idx="1">
                  <c:v>-0.90880000000000005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'Ark1'!$A$48</c:f>
              <c:strCache>
                <c:ptCount val="1"/>
                <c:pt idx="0">
                  <c:v>Punkt 10</c:v>
                </c:pt>
              </c:strCache>
            </c:strRef>
          </c:tx>
          <c:spPr>
            <a:ln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'Ark1'!$B$48:$B$49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xVal>
          <c:yVal>
            <c:numRef>
              <c:f>'Ark1'!$C$48:$C$49</c:f>
              <c:numCache>
                <c:formatCode>General</c:formatCode>
                <c:ptCount val="2"/>
                <c:pt idx="0" formatCode="0.00">
                  <c:v>-0.64</c:v>
                </c:pt>
                <c:pt idx="1">
                  <c:v>-0.90880000000000005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'Ark1'!$A$51</c:f>
              <c:strCache>
                <c:ptCount val="1"/>
                <c:pt idx="0">
                  <c:v>Punkt 11</c:v>
                </c:pt>
              </c:strCache>
            </c:strRef>
          </c:tx>
          <c:spPr>
            <a:ln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'Ark1'!$B$51:$B$52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xVal>
          <c:yVal>
            <c:numRef>
              <c:f>'Ark1'!$C$51:$C$52</c:f>
              <c:numCache>
                <c:formatCode>General</c:formatCode>
                <c:ptCount val="2"/>
                <c:pt idx="0" formatCode="0.0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'Ark1'!$A$54</c:f>
              <c:strCache>
                <c:ptCount val="1"/>
                <c:pt idx="0">
                  <c:v>Punkt 12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'Ark1'!$B$54:$B$55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xVal>
          <c:yVal>
            <c:numRef>
              <c:f>'Ark1'!$C$54:$C$55</c:f>
              <c:numCache>
                <c:formatCode>General</c:formatCode>
                <c:ptCount val="2"/>
                <c:pt idx="0" formatCode="0.00">
                  <c:v>0.64</c:v>
                </c:pt>
                <c:pt idx="1">
                  <c:v>0.90880000000000005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'Ark1'!$A$57</c:f>
              <c:strCache>
                <c:ptCount val="1"/>
                <c:pt idx="0">
                  <c:v>Punkt 13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'Ark1'!$B$57:$B$58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xVal>
          <c:yVal>
            <c:numRef>
              <c:f>'Ark1'!$C$57:$C$58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yVal>
          <c:smooth val="0"/>
        </c:ser>
        <c:ser>
          <c:idx val="13"/>
          <c:order val="14"/>
          <c:tx>
            <c:strRef>
              <c:f>'Ark1'!$A$60</c:f>
              <c:strCache>
                <c:ptCount val="1"/>
                <c:pt idx="0">
                  <c:v>Punkt 14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'Ark1'!$B$60:$B$61</c:f>
              <c:numCache>
                <c:formatCode>General</c:formatCode>
                <c:ptCount val="2"/>
                <c:pt idx="0" formatCode="0.00">
                  <c:v>0.64</c:v>
                </c:pt>
                <c:pt idx="1">
                  <c:v>0.90880000000000005</c:v>
                </c:pt>
              </c:numCache>
            </c:numRef>
          </c:xVal>
          <c:yVal>
            <c:numRef>
              <c:f>'Ark1'!$C$60:$C$61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yVal>
          <c:smooth val="0"/>
        </c:ser>
        <c:ser>
          <c:idx val="14"/>
          <c:order val="15"/>
          <c:tx>
            <c:strRef>
              <c:f>'Ark1'!$A$63</c:f>
              <c:strCache>
                <c:ptCount val="1"/>
                <c:pt idx="0">
                  <c:v>Punkt 15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'Ark1'!$B$63:$B$64</c:f>
              <c:numCache>
                <c:formatCode>General</c:formatCode>
                <c:ptCount val="2"/>
                <c:pt idx="0" formatCode="0.0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'Ark1'!$C$63:$C$64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yVal>
          <c:smooth val="0"/>
        </c:ser>
        <c:ser>
          <c:idx val="15"/>
          <c:order val="16"/>
          <c:tx>
            <c:strRef>
              <c:f>'Ark1'!$A$66</c:f>
              <c:strCache>
                <c:ptCount val="1"/>
                <c:pt idx="0">
                  <c:v>Punkt 16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'Ark1'!$B$66:$B$67</c:f>
              <c:numCache>
                <c:formatCode>General</c:formatCode>
                <c:ptCount val="2"/>
                <c:pt idx="0" formatCode="0.00">
                  <c:v>-0.64</c:v>
                </c:pt>
                <c:pt idx="1">
                  <c:v>-0.90880000000000005</c:v>
                </c:pt>
              </c:numCache>
            </c:numRef>
          </c:xVal>
          <c:yVal>
            <c:numRef>
              <c:f>'Ark1'!$C$66:$C$67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yVal>
          <c:smooth val="0"/>
        </c:ser>
        <c:ser>
          <c:idx val="16"/>
          <c:order val="17"/>
          <c:tx>
            <c:strRef>
              <c:f>'Ark1'!$A$69</c:f>
              <c:strCache>
                <c:ptCount val="1"/>
                <c:pt idx="0">
                  <c:v>Punkt 17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'Ark1'!$B$69:$B$70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xVal>
          <c:yVal>
            <c:numRef>
              <c:f>'Ark1'!$C$69:$C$70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yVal>
          <c:smooth val="0"/>
        </c:ser>
        <c:ser>
          <c:idx val="17"/>
          <c:order val="18"/>
          <c:tx>
            <c:strRef>
              <c:f>'Ark1'!$A$72</c:f>
              <c:strCache>
                <c:ptCount val="1"/>
                <c:pt idx="0">
                  <c:v>Punkt 18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'Ark1'!$B$72:$B$73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xVal>
          <c:yVal>
            <c:numRef>
              <c:f>'Ark1'!$C$72:$C$73</c:f>
              <c:numCache>
                <c:formatCode>General</c:formatCode>
                <c:ptCount val="2"/>
                <c:pt idx="0" formatCode="0.00">
                  <c:v>0.64</c:v>
                </c:pt>
                <c:pt idx="1">
                  <c:v>0.90880000000000005</c:v>
                </c:pt>
              </c:numCache>
            </c:numRef>
          </c:yVal>
          <c:smooth val="0"/>
        </c:ser>
        <c:ser>
          <c:idx val="18"/>
          <c:order val="19"/>
          <c:tx>
            <c:strRef>
              <c:f>'Ark1'!$A$75</c:f>
              <c:strCache>
                <c:ptCount val="1"/>
                <c:pt idx="0">
                  <c:v>Punkt 19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'Ark1'!$B$75:$B$76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xVal>
          <c:yVal>
            <c:numRef>
              <c:f>'Ark1'!$C$75:$C$76</c:f>
              <c:numCache>
                <c:formatCode>General</c:formatCode>
                <c:ptCount val="2"/>
                <c:pt idx="0" formatCode="0.0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9"/>
          <c:order val="20"/>
          <c:tx>
            <c:strRef>
              <c:f>'Ark1'!$A$78</c:f>
              <c:strCache>
                <c:ptCount val="1"/>
                <c:pt idx="0">
                  <c:v>Punkt 20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'Ark1'!$B$78:$B$79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xVal>
          <c:yVal>
            <c:numRef>
              <c:f>'Ark1'!$C$78:$C$79</c:f>
              <c:numCache>
                <c:formatCode>General</c:formatCode>
                <c:ptCount val="2"/>
                <c:pt idx="0" formatCode="0.00">
                  <c:v>-0.64</c:v>
                </c:pt>
                <c:pt idx="1">
                  <c:v>-0.90880000000000005</c:v>
                </c:pt>
              </c:numCache>
            </c:numRef>
          </c:yVal>
          <c:smooth val="0"/>
        </c:ser>
        <c:ser>
          <c:idx val="20"/>
          <c:order val="21"/>
          <c:tx>
            <c:strRef>
              <c:f>'Ark1'!$A$81</c:f>
              <c:strCache>
                <c:ptCount val="1"/>
                <c:pt idx="0">
                  <c:v>Punkt 21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'Ark1'!$B$81:$B$82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xVal>
          <c:yVal>
            <c:numRef>
              <c:f>'Ark1'!$C$81:$C$82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yVal>
          <c:smooth val="0"/>
        </c:ser>
        <c:ser>
          <c:idx val="21"/>
          <c:order val="22"/>
          <c:tx>
            <c:strRef>
              <c:f>'Ark1'!$A$84</c:f>
              <c:strCache>
                <c:ptCount val="1"/>
                <c:pt idx="0">
                  <c:v>Punkt 22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'Ark1'!$B$84:$B$85</c:f>
              <c:numCache>
                <c:formatCode>General</c:formatCode>
                <c:ptCount val="2"/>
                <c:pt idx="0" formatCode="0.00">
                  <c:v>-0.64</c:v>
                </c:pt>
                <c:pt idx="1">
                  <c:v>-0.90880000000000005</c:v>
                </c:pt>
              </c:numCache>
            </c:numRef>
          </c:xVal>
          <c:yVal>
            <c:numRef>
              <c:f>'Ark1'!$C$84:$C$85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yVal>
          <c:smooth val="0"/>
        </c:ser>
        <c:ser>
          <c:idx val="22"/>
          <c:order val="23"/>
          <c:tx>
            <c:strRef>
              <c:f>'Ark1'!$A$87</c:f>
              <c:strCache>
                <c:ptCount val="1"/>
                <c:pt idx="0">
                  <c:v>Punkt 23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'Ark1'!$B$87:$B$88</c:f>
              <c:numCache>
                <c:formatCode>General</c:formatCode>
                <c:ptCount val="2"/>
                <c:pt idx="0" formatCode="0.0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'Ark1'!$C$87:$C$88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yVal>
          <c:smooth val="0"/>
        </c:ser>
        <c:ser>
          <c:idx val="23"/>
          <c:order val="24"/>
          <c:tx>
            <c:strRef>
              <c:f>'Ark1'!$A$90</c:f>
              <c:strCache>
                <c:ptCount val="1"/>
                <c:pt idx="0">
                  <c:v>Punkt 24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'Ark1'!$B$90:$B$91</c:f>
              <c:numCache>
                <c:formatCode>General</c:formatCode>
                <c:ptCount val="2"/>
                <c:pt idx="0" formatCode="0.00">
                  <c:v>0.64</c:v>
                </c:pt>
                <c:pt idx="1">
                  <c:v>0.90880000000000005</c:v>
                </c:pt>
              </c:numCache>
            </c:numRef>
          </c:xVal>
          <c:yVal>
            <c:numRef>
              <c:f>'Ark1'!$C$90:$C$91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yVal>
          <c:smooth val="0"/>
        </c:ser>
        <c:ser>
          <c:idx val="24"/>
          <c:order val="25"/>
          <c:tx>
            <c:strRef>
              <c:f>'Ark1'!$A$93</c:f>
              <c:strCache>
                <c:ptCount val="1"/>
                <c:pt idx="0">
                  <c:v>Punkt 25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'Ark1'!$B$93:$B$94</c:f>
              <c:numCache>
                <c:formatCode>General</c:formatCode>
                <c:ptCount val="2"/>
                <c:pt idx="0" formatCode="0.00">
                  <c:v>1.28</c:v>
                </c:pt>
                <c:pt idx="1">
                  <c:v>1.8176000000000001</c:v>
                </c:pt>
              </c:numCache>
            </c:numRef>
          </c:xVal>
          <c:yVal>
            <c:numRef>
              <c:f>'Ark1'!$C$93:$C$94</c:f>
              <c:numCache>
                <c:formatCode>General</c:formatCode>
                <c:ptCount val="2"/>
                <c:pt idx="0" formatCode="0.00">
                  <c:v>-1.28</c:v>
                </c:pt>
                <c:pt idx="1">
                  <c:v>-1.8176000000000001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675648"/>
        <c:axId val="215677184"/>
      </c:scatterChart>
      <c:valAx>
        <c:axId val="215675648"/>
        <c:scaling>
          <c:orientation val="minMax"/>
          <c:max val="5"/>
          <c:min val="-5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15677184"/>
        <c:crosses val="autoZero"/>
        <c:crossBetween val="midCat"/>
        <c:majorUnit val="1"/>
      </c:valAx>
      <c:valAx>
        <c:axId val="215677184"/>
        <c:scaling>
          <c:orientation val="minMax"/>
          <c:max val="5"/>
          <c:min val="-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15675648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'Ark1'!$A$18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noFill/>
              <a:tailEnd type="triangle"/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xVal>
            <c:numRef>
              <c:f>'Ark1'!$H$18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'Ark1'!$I$18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'Ark1'!$A$15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00"/>
              </a:solidFill>
              <a:headEnd type="oval"/>
              <a:tailEnd type="triangle"/>
            </a:ln>
          </c:spPr>
          <c:marker>
            <c:symbol val="none"/>
          </c:marker>
          <c:xVal>
            <c:numRef>
              <c:f>'Ark1'!$H$21:$H$22</c:f>
              <c:numCache>
                <c:formatCode>General</c:formatCode>
                <c:ptCount val="2"/>
                <c:pt idx="0" formatCode="0.00">
                  <c:v>1.1670260623711155</c:v>
                </c:pt>
                <c:pt idx="1">
                  <c:v>1.6571770085669839</c:v>
                </c:pt>
              </c:numCache>
            </c:numRef>
          </c:xVal>
          <c:yVal>
            <c:numRef>
              <c:f>'Ark1'!$I$21:$I$22</c:f>
              <c:numCache>
                <c:formatCode>General</c:formatCode>
                <c:ptCount val="2"/>
                <c:pt idx="0" formatCode="0.00">
                  <c:v>-1.2084908645689338</c:v>
                </c:pt>
                <c:pt idx="1">
                  <c:v>-1.7160570276878859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'Ark1'!$A$24</c:f>
              <c:strCache>
                <c:ptCount val="1"/>
                <c:pt idx="0">
                  <c:v>Punkt 2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'Ark1'!$H$24:$H$25</c:f>
              <c:numCache>
                <c:formatCode>General</c:formatCode>
                <c:ptCount val="2"/>
                <c:pt idx="0" formatCode="0.00">
                  <c:v>1.8070260623711154</c:v>
                </c:pt>
                <c:pt idx="1">
                  <c:v>2.5659770085669837</c:v>
                </c:pt>
              </c:numCache>
            </c:numRef>
          </c:xVal>
          <c:yVal>
            <c:numRef>
              <c:f>'Ark1'!$I$24:$I$25</c:f>
              <c:numCache>
                <c:formatCode>General</c:formatCode>
                <c:ptCount val="2"/>
                <c:pt idx="0" formatCode="0.00">
                  <c:v>-1.2084908645689338</c:v>
                </c:pt>
                <c:pt idx="1">
                  <c:v>-1.7160570276878859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'Ark1'!$A$27</c:f>
              <c:strCache>
                <c:ptCount val="1"/>
                <c:pt idx="0">
                  <c:v>Punkt 3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'Ark1'!$H$27:$H$28</c:f>
              <c:numCache>
                <c:formatCode>General</c:formatCode>
                <c:ptCount val="2"/>
                <c:pt idx="0" formatCode="0.00">
                  <c:v>1.8070260623711154</c:v>
                </c:pt>
                <c:pt idx="1">
                  <c:v>2.5659770085669837</c:v>
                </c:pt>
              </c:numCache>
            </c:numRef>
          </c:xVal>
          <c:yVal>
            <c:numRef>
              <c:f>'Ark1'!$I$27:$I$28</c:f>
              <c:numCache>
                <c:formatCode>General</c:formatCode>
                <c:ptCount val="2"/>
                <c:pt idx="0" formatCode="0.00">
                  <c:v>-0.56849086456893383</c:v>
                </c:pt>
                <c:pt idx="1">
                  <c:v>-0.8072570276878861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'Ark1'!$A$30</c:f>
              <c:strCache>
                <c:ptCount val="1"/>
                <c:pt idx="0">
                  <c:v>Punkt 4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'Ark1'!$H$30:$H$31</c:f>
              <c:numCache>
                <c:formatCode>General</c:formatCode>
                <c:ptCount val="2"/>
                <c:pt idx="0" formatCode="0.00">
                  <c:v>1.1670260623711155</c:v>
                </c:pt>
                <c:pt idx="1">
                  <c:v>1.6571770085669839</c:v>
                </c:pt>
              </c:numCache>
            </c:numRef>
          </c:xVal>
          <c:yVal>
            <c:numRef>
              <c:f>'Ark1'!$I$30:$I$31</c:f>
              <c:numCache>
                <c:formatCode>General</c:formatCode>
                <c:ptCount val="2"/>
                <c:pt idx="0" formatCode="0.00">
                  <c:v>-0.56849086456893383</c:v>
                </c:pt>
                <c:pt idx="1">
                  <c:v>-0.8072570276878861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'Ark1'!$A$33</c:f>
              <c:strCache>
                <c:ptCount val="1"/>
                <c:pt idx="0">
                  <c:v>Punkt 5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'Ark1'!$H$33:$H$34</c:f>
              <c:numCache>
                <c:formatCode>General</c:formatCode>
                <c:ptCount val="2"/>
                <c:pt idx="0" formatCode="0.00">
                  <c:v>0.52702606237111549</c:v>
                </c:pt>
                <c:pt idx="1">
                  <c:v>0.74837700856698408</c:v>
                </c:pt>
              </c:numCache>
            </c:numRef>
          </c:xVal>
          <c:yVal>
            <c:numRef>
              <c:f>'Ark1'!$I$33:$I$34</c:f>
              <c:numCache>
                <c:formatCode>General</c:formatCode>
                <c:ptCount val="2"/>
                <c:pt idx="0" formatCode="0.00">
                  <c:v>-0.56849086456893383</c:v>
                </c:pt>
                <c:pt idx="1">
                  <c:v>-0.8072570276878861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'Ark1'!$A$36</c:f>
              <c:strCache>
                <c:ptCount val="1"/>
                <c:pt idx="0">
                  <c:v>Punkt 6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'Ark1'!$H$36:$H$37</c:f>
              <c:numCache>
                <c:formatCode>General</c:formatCode>
                <c:ptCount val="2"/>
                <c:pt idx="0" formatCode="0.00">
                  <c:v>0.52702606237111549</c:v>
                </c:pt>
                <c:pt idx="1">
                  <c:v>0.74837700856698408</c:v>
                </c:pt>
              </c:numCache>
            </c:numRef>
          </c:xVal>
          <c:yVal>
            <c:numRef>
              <c:f>'Ark1'!$I$36:$I$37</c:f>
              <c:numCache>
                <c:formatCode>General</c:formatCode>
                <c:ptCount val="2"/>
                <c:pt idx="0" formatCode="0.00">
                  <c:v>-1.2084908645689338</c:v>
                </c:pt>
                <c:pt idx="1">
                  <c:v>-1.7160570276878859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'Ark1'!$A$39</c:f>
              <c:strCache>
                <c:ptCount val="1"/>
                <c:pt idx="0">
                  <c:v>Punkt 7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'Ark1'!$H$39:$H$40</c:f>
              <c:numCache>
                <c:formatCode>General</c:formatCode>
                <c:ptCount val="2"/>
                <c:pt idx="0" formatCode="0.00">
                  <c:v>0.52702606237111549</c:v>
                </c:pt>
                <c:pt idx="1">
                  <c:v>0.74837700856698408</c:v>
                </c:pt>
              </c:numCache>
            </c:numRef>
          </c:xVal>
          <c:yVal>
            <c:numRef>
              <c:f>'Ark1'!$I$39:$I$40</c:f>
              <c:numCache>
                <c:formatCode>General</c:formatCode>
                <c:ptCount val="2"/>
                <c:pt idx="0" formatCode="0.00">
                  <c:v>-1.8484908645689337</c:v>
                </c:pt>
                <c:pt idx="1">
                  <c:v>-2.6248570276878862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'Ark1'!$A$42</c:f>
              <c:strCache>
                <c:ptCount val="1"/>
                <c:pt idx="0">
                  <c:v>Punkt 8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'Ark1'!$H$42:$H$43</c:f>
              <c:numCache>
                <c:formatCode>General</c:formatCode>
                <c:ptCount val="2"/>
                <c:pt idx="0" formatCode="0.00">
                  <c:v>1.1670260623711155</c:v>
                </c:pt>
                <c:pt idx="1">
                  <c:v>1.6571770085669839</c:v>
                </c:pt>
              </c:numCache>
            </c:numRef>
          </c:xVal>
          <c:yVal>
            <c:numRef>
              <c:f>'Ark1'!$I$42:$I$43</c:f>
              <c:numCache>
                <c:formatCode>General</c:formatCode>
                <c:ptCount val="2"/>
                <c:pt idx="0" formatCode="0.00">
                  <c:v>-1.8484908645689337</c:v>
                </c:pt>
                <c:pt idx="1">
                  <c:v>-2.6248570276878862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'Ark1'!$A$45</c:f>
              <c:strCache>
                <c:ptCount val="1"/>
                <c:pt idx="0">
                  <c:v>Punkt 9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'Ark1'!$H$45:$H$46</c:f>
              <c:numCache>
                <c:formatCode>General</c:formatCode>
                <c:ptCount val="2"/>
                <c:pt idx="0" formatCode="0.00">
                  <c:v>1.8070260623711154</c:v>
                </c:pt>
                <c:pt idx="1">
                  <c:v>2.5659770085669837</c:v>
                </c:pt>
              </c:numCache>
            </c:numRef>
          </c:xVal>
          <c:yVal>
            <c:numRef>
              <c:f>'Ark1'!$I$45:$I$46</c:f>
              <c:numCache>
                <c:formatCode>General</c:formatCode>
                <c:ptCount val="2"/>
                <c:pt idx="0" formatCode="0.00">
                  <c:v>-1.8484908645689337</c:v>
                </c:pt>
                <c:pt idx="1">
                  <c:v>-2.6248570276878862</c:v>
                </c:pt>
              </c:numCache>
            </c:numRef>
          </c:yVal>
          <c:smooth val="0"/>
        </c:ser>
        <c:ser>
          <c:idx val="34"/>
          <c:order val="10"/>
          <c:tx>
            <c:strRef>
              <c:f>'Ark1'!$A$48</c:f>
              <c:strCache>
                <c:ptCount val="1"/>
                <c:pt idx="0">
                  <c:v>Punkt 10</c:v>
                </c:pt>
              </c:strCache>
            </c:strRef>
          </c:tx>
          <c:spPr>
            <a:ln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'Ark1'!$H$48:$H$49</c:f>
              <c:numCache>
                <c:formatCode>General</c:formatCode>
                <c:ptCount val="2"/>
                <c:pt idx="0" formatCode="0.00">
                  <c:v>2.4470260623711155</c:v>
                </c:pt>
                <c:pt idx="1">
                  <c:v>3.474777008566984</c:v>
                </c:pt>
              </c:numCache>
            </c:numRef>
          </c:xVal>
          <c:yVal>
            <c:numRef>
              <c:f>'Ark1'!$I$48:$I$49</c:f>
              <c:numCache>
                <c:formatCode>General</c:formatCode>
                <c:ptCount val="2"/>
                <c:pt idx="0" formatCode="0.00">
                  <c:v>-1.8484908645689337</c:v>
                </c:pt>
                <c:pt idx="1">
                  <c:v>-2.6248570276878862</c:v>
                </c:pt>
              </c:numCache>
            </c:numRef>
          </c:yVal>
          <c:smooth val="0"/>
        </c:ser>
        <c:ser>
          <c:idx val="35"/>
          <c:order val="11"/>
          <c:tx>
            <c:strRef>
              <c:f>'Ark1'!$A$51</c:f>
              <c:strCache>
                <c:ptCount val="1"/>
                <c:pt idx="0">
                  <c:v>Punkt 11</c:v>
                </c:pt>
              </c:strCache>
            </c:strRef>
          </c:tx>
          <c:spPr>
            <a:ln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'Ark1'!$H$51:$H$52</c:f>
              <c:numCache>
                <c:formatCode>General</c:formatCode>
                <c:ptCount val="2"/>
                <c:pt idx="0" formatCode="0.00">
                  <c:v>2.4470260623711155</c:v>
                </c:pt>
                <c:pt idx="1">
                  <c:v>3.474777008566984</c:v>
                </c:pt>
              </c:numCache>
            </c:numRef>
          </c:xVal>
          <c:yVal>
            <c:numRef>
              <c:f>'Ark1'!$I$51:$I$52</c:f>
              <c:numCache>
                <c:formatCode>General</c:formatCode>
                <c:ptCount val="2"/>
                <c:pt idx="0" formatCode="0.00">
                  <c:v>-1.2084908645689338</c:v>
                </c:pt>
                <c:pt idx="1">
                  <c:v>-1.7160570276878859</c:v>
                </c:pt>
              </c:numCache>
            </c:numRef>
          </c:yVal>
          <c:smooth val="0"/>
        </c:ser>
        <c:ser>
          <c:idx val="36"/>
          <c:order val="12"/>
          <c:tx>
            <c:strRef>
              <c:f>'Ark1'!$A$54</c:f>
              <c:strCache>
                <c:ptCount val="1"/>
                <c:pt idx="0">
                  <c:v>Punkt 12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'Ark1'!$H$54:$H$55</c:f>
              <c:numCache>
                <c:formatCode>General</c:formatCode>
                <c:ptCount val="2"/>
                <c:pt idx="0" formatCode="0.00">
                  <c:v>2.4470260623711155</c:v>
                </c:pt>
                <c:pt idx="1">
                  <c:v>3.474777008566984</c:v>
                </c:pt>
              </c:numCache>
            </c:numRef>
          </c:xVal>
          <c:yVal>
            <c:numRef>
              <c:f>'Ark1'!$I$54:$I$55</c:f>
              <c:numCache>
                <c:formatCode>General</c:formatCode>
                <c:ptCount val="2"/>
                <c:pt idx="0" formatCode="0.00">
                  <c:v>-0.56849086456893383</c:v>
                </c:pt>
                <c:pt idx="1">
                  <c:v>-0.8072570276878861</c:v>
                </c:pt>
              </c:numCache>
            </c:numRef>
          </c:yVal>
          <c:smooth val="0"/>
        </c:ser>
        <c:ser>
          <c:idx val="37"/>
          <c:order val="13"/>
          <c:tx>
            <c:strRef>
              <c:f>'Ark1'!$A$57</c:f>
              <c:strCache>
                <c:ptCount val="1"/>
                <c:pt idx="0">
                  <c:v>Punkt 13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'Ark1'!$H$57:$H$58</c:f>
              <c:numCache>
                <c:formatCode>General</c:formatCode>
                <c:ptCount val="2"/>
                <c:pt idx="0" formatCode="0.00">
                  <c:v>2.4470260623711155</c:v>
                </c:pt>
                <c:pt idx="1">
                  <c:v>3.474777008566984</c:v>
                </c:pt>
              </c:numCache>
            </c:numRef>
          </c:xVal>
          <c:yVal>
            <c:numRef>
              <c:f>'Ark1'!$I$57:$I$58</c:f>
              <c:numCache>
                <c:formatCode>General</c:formatCode>
                <c:ptCount val="2"/>
                <c:pt idx="0" formatCode="0.00">
                  <c:v>7.1509135431066184E-2</c:v>
                </c:pt>
                <c:pt idx="1">
                  <c:v>0.10154297231211395</c:v>
                </c:pt>
              </c:numCache>
            </c:numRef>
          </c:yVal>
          <c:smooth val="0"/>
        </c:ser>
        <c:ser>
          <c:idx val="38"/>
          <c:order val="14"/>
          <c:tx>
            <c:strRef>
              <c:f>'Ark1'!$A$60</c:f>
              <c:strCache>
                <c:ptCount val="1"/>
                <c:pt idx="0">
                  <c:v>Punkt 14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'Ark1'!$H$60:$H$61</c:f>
              <c:numCache>
                <c:formatCode>General</c:formatCode>
                <c:ptCount val="2"/>
                <c:pt idx="0" formatCode="0.00">
                  <c:v>1.8070260623711154</c:v>
                </c:pt>
                <c:pt idx="1">
                  <c:v>2.5659770085669837</c:v>
                </c:pt>
              </c:numCache>
            </c:numRef>
          </c:xVal>
          <c:yVal>
            <c:numRef>
              <c:f>'Ark1'!$I$60:$I$61</c:f>
              <c:numCache>
                <c:formatCode>General</c:formatCode>
                <c:ptCount val="2"/>
                <c:pt idx="0" formatCode="0.00">
                  <c:v>7.1509135431066184E-2</c:v>
                </c:pt>
                <c:pt idx="1">
                  <c:v>0.10154297231211395</c:v>
                </c:pt>
              </c:numCache>
            </c:numRef>
          </c:yVal>
          <c:smooth val="0"/>
        </c:ser>
        <c:ser>
          <c:idx val="39"/>
          <c:order val="15"/>
          <c:tx>
            <c:strRef>
              <c:f>'Ark1'!$A$63</c:f>
              <c:strCache>
                <c:ptCount val="1"/>
                <c:pt idx="0">
                  <c:v>Punkt 15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'Ark1'!$H$63:$H$64</c:f>
              <c:numCache>
                <c:formatCode>General</c:formatCode>
                <c:ptCount val="2"/>
                <c:pt idx="0" formatCode="0.00">
                  <c:v>1.1670260623711155</c:v>
                </c:pt>
                <c:pt idx="1">
                  <c:v>1.6571770085669839</c:v>
                </c:pt>
              </c:numCache>
            </c:numRef>
          </c:xVal>
          <c:yVal>
            <c:numRef>
              <c:f>'Ark1'!$I$63:$I$64</c:f>
              <c:numCache>
                <c:formatCode>General</c:formatCode>
                <c:ptCount val="2"/>
                <c:pt idx="0" formatCode="0.00">
                  <c:v>7.1509135431066184E-2</c:v>
                </c:pt>
                <c:pt idx="1">
                  <c:v>0.10154297231211395</c:v>
                </c:pt>
              </c:numCache>
            </c:numRef>
          </c:yVal>
          <c:smooth val="0"/>
        </c:ser>
        <c:ser>
          <c:idx val="40"/>
          <c:order val="16"/>
          <c:tx>
            <c:strRef>
              <c:f>'Ark1'!$A$66</c:f>
              <c:strCache>
                <c:ptCount val="1"/>
                <c:pt idx="0">
                  <c:v>Punkt 16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'Ark1'!$H$66:$H$67</c:f>
              <c:numCache>
                <c:formatCode>General</c:formatCode>
                <c:ptCount val="2"/>
                <c:pt idx="0" formatCode="0.00">
                  <c:v>0.52702606237111549</c:v>
                </c:pt>
                <c:pt idx="1">
                  <c:v>0.74837700856698408</c:v>
                </c:pt>
              </c:numCache>
            </c:numRef>
          </c:xVal>
          <c:yVal>
            <c:numRef>
              <c:f>'Ark1'!$I$66:$I$67</c:f>
              <c:numCache>
                <c:formatCode>General</c:formatCode>
                <c:ptCount val="2"/>
                <c:pt idx="0" formatCode="0.00">
                  <c:v>7.1509135431066184E-2</c:v>
                </c:pt>
                <c:pt idx="1">
                  <c:v>0.10154297231211395</c:v>
                </c:pt>
              </c:numCache>
            </c:numRef>
          </c:yVal>
          <c:smooth val="0"/>
        </c:ser>
        <c:ser>
          <c:idx val="41"/>
          <c:order val="17"/>
          <c:tx>
            <c:strRef>
              <c:f>'Ark1'!$A$69</c:f>
              <c:strCache>
                <c:ptCount val="1"/>
                <c:pt idx="0">
                  <c:v>Punkt 17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'Ark1'!$H$69:$H$70</c:f>
              <c:numCache>
                <c:formatCode>General</c:formatCode>
                <c:ptCount val="2"/>
                <c:pt idx="0" formatCode="0.00">
                  <c:v>-0.11297393762888452</c:v>
                </c:pt>
                <c:pt idx="1">
                  <c:v>-0.16042299143301597</c:v>
                </c:pt>
              </c:numCache>
            </c:numRef>
          </c:xVal>
          <c:yVal>
            <c:numRef>
              <c:f>'Ark1'!$I$69:$I$70</c:f>
              <c:numCache>
                <c:formatCode>General</c:formatCode>
                <c:ptCount val="2"/>
                <c:pt idx="0" formatCode="0.00">
                  <c:v>7.1509135431066184E-2</c:v>
                </c:pt>
                <c:pt idx="1">
                  <c:v>0.10154297231211395</c:v>
                </c:pt>
              </c:numCache>
            </c:numRef>
          </c:yVal>
          <c:smooth val="0"/>
        </c:ser>
        <c:ser>
          <c:idx val="42"/>
          <c:order val="18"/>
          <c:tx>
            <c:strRef>
              <c:f>'Ark1'!$A$72</c:f>
              <c:strCache>
                <c:ptCount val="1"/>
                <c:pt idx="0">
                  <c:v>Punkt 18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'Ark1'!$H$72:$H$73</c:f>
              <c:numCache>
                <c:formatCode>General</c:formatCode>
                <c:ptCount val="2"/>
                <c:pt idx="0" formatCode="0.00">
                  <c:v>-0.11297393762888452</c:v>
                </c:pt>
                <c:pt idx="1">
                  <c:v>-0.16042299143301597</c:v>
                </c:pt>
              </c:numCache>
            </c:numRef>
          </c:xVal>
          <c:yVal>
            <c:numRef>
              <c:f>'Ark1'!$I$72:$I$73</c:f>
              <c:numCache>
                <c:formatCode>General</c:formatCode>
                <c:ptCount val="2"/>
                <c:pt idx="0" formatCode="0.00">
                  <c:v>-0.56849086456893383</c:v>
                </c:pt>
                <c:pt idx="1">
                  <c:v>-0.8072570276878861</c:v>
                </c:pt>
              </c:numCache>
            </c:numRef>
          </c:yVal>
          <c:smooth val="0"/>
        </c:ser>
        <c:ser>
          <c:idx val="43"/>
          <c:order val="19"/>
          <c:tx>
            <c:strRef>
              <c:f>'Ark1'!$A$75</c:f>
              <c:strCache>
                <c:ptCount val="1"/>
                <c:pt idx="0">
                  <c:v>Punkt 19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'Ark1'!$H$75:$H$76</c:f>
              <c:numCache>
                <c:formatCode>General</c:formatCode>
                <c:ptCount val="2"/>
                <c:pt idx="0" formatCode="0.00">
                  <c:v>-0.11297393762888452</c:v>
                </c:pt>
                <c:pt idx="1">
                  <c:v>-0.16042299143301597</c:v>
                </c:pt>
              </c:numCache>
            </c:numRef>
          </c:xVal>
          <c:yVal>
            <c:numRef>
              <c:f>'Ark1'!$I$75:$I$76</c:f>
              <c:numCache>
                <c:formatCode>General</c:formatCode>
                <c:ptCount val="2"/>
                <c:pt idx="0" formatCode="0.00">
                  <c:v>-1.2084908645689338</c:v>
                </c:pt>
                <c:pt idx="1">
                  <c:v>-1.7160570276878859</c:v>
                </c:pt>
              </c:numCache>
            </c:numRef>
          </c:yVal>
          <c:smooth val="0"/>
        </c:ser>
        <c:ser>
          <c:idx val="44"/>
          <c:order val="20"/>
          <c:tx>
            <c:strRef>
              <c:f>'Ark1'!$A$78</c:f>
              <c:strCache>
                <c:ptCount val="1"/>
                <c:pt idx="0">
                  <c:v>Punkt 20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'Ark1'!$H$78:$H$79</c:f>
              <c:numCache>
                <c:formatCode>General</c:formatCode>
                <c:ptCount val="2"/>
                <c:pt idx="0" formatCode="0.00">
                  <c:v>-0.11297393762888452</c:v>
                </c:pt>
                <c:pt idx="1">
                  <c:v>-0.16042299143301597</c:v>
                </c:pt>
              </c:numCache>
            </c:numRef>
          </c:xVal>
          <c:yVal>
            <c:numRef>
              <c:f>'Ark1'!$I$78:$I$79</c:f>
              <c:numCache>
                <c:formatCode>General</c:formatCode>
                <c:ptCount val="2"/>
                <c:pt idx="0" formatCode="0.00">
                  <c:v>-1.8484908645689337</c:v>
                </c:pt>
                <c:pt idx="1">
                  <c:v>-2.6248570276878862</c:v>
                </c:pt>
              </c:numCache>
            </c:numRef>
          </c:yVal>
          <c:smooth val="0"/>
        </c:ser>
        <c:ser>
          <c:idx val="45"/>
          <c:order val="21"/>
          <c:tx>
            <c:strRef>
              <c:f>'Ark1'!$A$81</c:f>
              <c:strCache>
                <c:ptCount val="1"/>
                <c:pt idx="0">
                  <c:v>Punkt 21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'Ark1'!$H$81:$H$82</c:f>
              <c:numCache>
                <c:formatCode>General</c:formatCode>
                <c:ptCount val="2"/>
                <c:pt idx="0" formatCode="0.00">
                  <c:v>-0.11297393762888452</c:v>
                </c:pt>
                <c:pt idx="1">
                  <c:v>-0.16042299143301597</c:v>
                </c:pt>
              </c:numCache>
            </c:numRef>
          </c:xVal>
          <c:yVal>
            <c:numRef>
              <c:f>'Ark1'!$I$81:$I$82</c:f>
              <c:numCache>
                <c:formatCode>General</c:formatCode>
                <c:ptCount val="2"/>
                <c:pt idx="0" formatCode="0.00">
                  <c:v>-2.4884908645689339</c:v>
                </c:pt>
                <c:pt idx="1">
                  <c:v>-3.533657027687886</c:v>
                </c:pt>
              </c:numCache>
            </c:numRef>
          </c:yVal>
          <c:smooth val="0"/>
        </c:ser>
        <c:ser>
          <c:idx val="9"/>
          <c:order val="22"/>
          <c:tx>
            <c:strRef>
              <c:f>'Ark1'!$A$84</c:f>
              <c:strCache>
                <c:ptCount val="1"/>
                <c:pt idx="0">
                  <c:v>Punkt 22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'Ark1'!$H$84:$H$85</c:f>
              <c:numCache>
                <c:formatCode>General</c:formatCode>
                <c:ptCount val="2"/>
                <c:pt idx="0" formatCode="0.00">
                  <c:v>0.52702606237111549</c:v>
                </c:pt>
                <c:pt idx="1">
                  <c:v>0.74837700856698408</c:v>
                </c:pt>
              </c:numCache>
            </c:numRef>
          </c:xVal>
          <c:yVal>
            <c:numRef>
              <c:f>'Ark1'!$I$84:$I$85</c:f>
              <c:numCache>
                <c:formatCode>General</c:formatCode>
                <c:ptCount val="2"/>
                <c:pt idx="0" formatCode="0.00">
                  <c:v>-2.4884908645689339</c:v>
                </c:pt>
                <c:pt idx="1">
                  <c:v>-3.533657027687886</c:v>
                </c:pt>
              </c:numCache>
            </c:numRef>
          </c:yVal>
          <c:smooth val="0"/>
        </c:ser>
        <c:ser>
          <c:idx val="47"/>
          <c:order val="23"/>
          <c:tx>
            <c:strRef>
              <c:f>'Ark1'!$A$87</c:f>
              <c:strCache>
                <c:ptCount val="1"/>
                <c:pt idx="0">
                  <c:v>Punkt 23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'Ark1'!$H$87:$H$88</c:f>
              <c:numCache>
                <c:formatCode>General</c:formatCode>
                <c:ptCount val="2"/>
                <c:pt idx="0" formatCode="0.00">
                  <c:v>1.1670260623711155</c:v>
                </c:pt>
                <c:pt idx="1">
                  <c:v>1.6571770085669839</c:v>
                </c:pt>
              </c:numCache>
            </c:numRef>
          </c:xVal>
          <c:yVal>
            <c:numRef>
              <c:f>'Ark1'!$I$87:$I$88</c:f>
              <c:numCache>
                <c:formatCode>General</c:formatCode>
                <c:ptCount val="2"/>
                <c:pt idx="0" formatCode="0.00">
                  <c:v>-2.4884908645689339</c:v>
                </c:pt>
                <c:pt idx="1">
                  <c:v>-3.533657027687886</c:v>
                </c:pt>
              </c:numCache>
            </c:numRef>
          </c:yVal>
          <c:smooth val="0"/>
        </c:ser>
        <c:ser>
          <c:idx val="48"/>
          <c:order val="24"/>
          <c:tx>
            <c:strRef>
              <c:f>'Ark1'!$A$90</c:f>
              <c:strCache>
                <c:ptCount val="1"/>
                <c:pt idx="0">
                  <c:v>Punkt 24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'Ark1'!$H$90:$H$91</c:f>
              <c:numCache>
                <c:formatCode>General</c:formatCode>
                <c:ptCount val="2"/>
                <c:pt idx="0" formatCode="0.00">
                  <c:v>1.8070260623711154</c:v>
                </c:pt>
                <c:pt idx="1">
                  <c:v>2.5659770085669837</c:v>
                </c:pt>
              </c:numCache>
            </c:numRef>
          </c:xVal>
          <c:yVal>
            <c:numRef>
              <c:f>'Ark1'!$I$90:$I$91</c:f>
              <c:numCache>
                <c:formatCode>General</c:formatCode>
                <c:ptCount val="2"/>
                <c:pt idx="0" formatCode="0.00">
                  <c:v>-2.4884908645689339</c:v>
                </c:pt>
                <c:pt idx="1">
                  <c:v>-3.533657027687886</c:v>
                </c:pt>
              </c:numCache>
            </c:numRef>
          </c:yVal>
          <c:smooth val="0"/>
        </c:ser>
        <c:ser>
          <c:idx val="49"/>
          <c:order val="25"/>
          <c:tx>
            <c:strRef>
              <c:f>'Ark1'!$A$93</c:f>
              <c:strCache>
                <c:ptCount val="1"/>
                <c:pt idx="0">
                  <c:v>Punkt 25</c:v>
                </c:pt>
              </c:strCache>
            </c:strRef>
          </c:tx>
          <c:spPr>
            <a:ln>
              <a:solidFill>
                <a:srgbClr val="0070C0"/>
              </a:solidFill>
              <a:tailEnd type="triangle"/>
            </a:ln>
          </c:spPr>
          <c:marker>
            <c:symbol val="none"/>
          </c:marker>
          <c:xVal>
            <c:numRef>
              <c:f>'Ark1'!$H$93:$H$94</c:f>
              <c:numCache>
                <c:formatCode>General</c:formatCode>
                <c:ptCount val="2"/>
                <c:pt idx="0" formatCode="0.00">
                  <c:v>2.4470260623711155</c:v>
                </c:pt>
                <c:pt idx="1">
                  <c:v>3.474777008566984</c:v>
                </c:pt>
              </c:numCache>
            </c:numRef>
          </c:xVal>
          <c:yVal>
            <c:numRef>
              <c:f>'Ark1'!$I$93:$I$94</c:f>
              <c:numCache>
                <c:formatCode>General</c:formatCode>
                <c:ptCount val="2"/>
                <c:pt idx="0" formatCode="0.00">
                  <c:v>-2.4884908645689339</c:v>
                </c:pt>
                <c:pt idx="1">
                  <c:v>-3.533657027687886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68096"/>
        <c:axId val="236469632"/>
      </c:scatterChart>
      <c:valAx>
        <c:axId val="236468096"/>
        <c:scaling>
          <c:orientation val="minMax"/>
          <c:max val="5"/>
          <c:min val="-5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36469632"/>
        <c:crosses val="autoZero"/>
        <c:crossBetween val="midCat"/>
        <c:majorUnit val="1"/>
      </c:valAx>
      <c:valAx>
        <c:axId val="236469632"/>
        <c:scaling>
          <c:orientation val="minMax"/>
          <c:max val="5"/>
          <c:min val="-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6468096"/>
        <c:crosses val="autoZero"/>
        <c:crossBetween val="midCat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9</xdr:row>
      <xdr:rowOff>180975</xdr:rowOff>
    </xdr:from>
    <xdr:to>
      <xdr:col>16</xdr:col>
      <xdr:colOff>85725</xdr:colOff>
      <xdr:row>44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</xdr:row>
          <xdr:rowOff>19050</xdr:rowOff>
        </xdr:from>
        <xdr:to>
          <xdr:col>8</xdr:col>
          <xdr:colOff>0</xdr:colOff>
          <xdr:row>4</xdr:row>
          <xdr:rowOff>180975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19050</xdr:rowOff>
        </xdr:from>
        <xdr:to>
          <xdr:col>8</xdr:col>
          <xdr:colOff>0</xdr:colOff>
          <xdr:row>5</xdr:row>
          <xdr:rowOff>180975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180975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8</xdr:col>
          <xdr:colOff>0</xdr:colOff>
          <xdr:row>8</xdr:row>
          <xdr:rowOff>180975</xdr:rowOff>
        </xdr:to>
        <xdr:sp macro="" textlink="">
          <xdr:nvSpPr>
            <xdr:cNvPr id="1028" name="ScrollBar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0</xdr:colOff>
      <xdr:row>0</xdr:row>
      <xdr:rowOff>123825</xdr:rowOff>
    </xdr:from>
    <xdr:to>
      <xdr:col>29</xdr:col>
      <xdr:colOff>38100</xdr:colOff>
      <xdr:row>34</xdr:row>
      <xdr:rowOff>152400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L105"/>
  <sheetViews>
    <sheetView tabSelected="1" workbookViewId="0"/>
  </sheetViews>
  <sheetFormatPr defaultRowHeight="15" x14ac:dyDescent="0.25"/>
  <sheetData>
    <row r="1" spans="1:12" ht="18.75" x14ac:dyDescent="0.3">
      <c r="B1" s="2" t="s">
        <v>0</v>
      </c>
    </row>
    <row r="2" spans="1:12" x14ac:dyDescent="0.25">
      <c r="B2" t="s">
        <v>42</v>
      </c>
    </row>
    <row r="5" spans="1:12" x14ac:dyDescent="0.25">
      <c r="A5" t="s">
        <v>1</v>
      </c>
      <c r="C5" s="4" t="s">
        <v>17</v>
      </c>
      <c r="D5" s="5">
        <f>(I5-F5)/100*G5+F5</f>
        <v>0.64</v>
      </c>
      <c r="F5">
        <v>0</v>
      </c>
      <c r="G5">
        <v>16</v>
      </c>
      <c r="I5">
        <v>4</v>
      </c>
    </row>
    <row r="6" spans="1:12" x14ac:dyDescent="0.25">
      <c r="A6" t="s">
        <v>4</v>
      </c>
      <c r="D6" s="5">
        <f>(I6-F6)/100*G6+F6</f>
        <v>0.42</v>
      </c>
      <c r="F6">
        <v>0</v>
      </c>
      <c r="G6">
        <v>42</v>
      </c>
      <c r="I6">
        <v>1</v>
      </c>
    </row>
    <row r="8" spans="1:12" ht="18" x14ac:dyDescent="0.35">
      <c r="A8" t="s">
        <v>18</v>
      </c>
      <c r="C8" s="4" t="s">
        <v>21</v>
      </c>
      <c r="D8" s="5">
        <f>(I8-F8)/100*G8+F8</f>
        <v>1.68</v>
      </c>
      <c r="F8">
        <v>0</v>
      </c>
      <c r="G8">
        <v>56</v>
      </c>
      <c r="I8">
        <v>3</v>
      </c>
    </row>
    <row r="9" spans="1:12" ht="18" x14ac:dyDescent="0.35">
      <c r="C9" s="4" t="s">
        <v>22</v>
      </c>
      <c r="D9" s="5">
        <f>(I9-F9)/180*G9+F9</f>
        <v>134</v>
      </c>
      <c r="F9">
        <v>0</v>
      </c>
      <c r="G9">
        <v>67</v>
      </c>
      <c r="I9">
        <v>360</v>
      </c>
    </row>
    <row r="10" spans="1:12" x14ac:dyDescent="0.25">
      <c r="C10" s="4"/>
      <c r="D10" s="5"/>
    </row>
    <row r="11" spans="1:12" x14ac:dyDescent="0.25">
      <c r="C11" s="4"/>
      <c r="D11" s="5"/>
    </row>
    <row r="12" spans="1:12" x14ac:dyDescent="0.25">
      <c r="A12" t="s">
        <v>40</v>
      </c>
      <c r="C12" s="4"/>
      <c r="D12" s="5"/>
      <c r="G12" t="s">
        <v>23</v>
      </c>
    </row>
    <row r="14" spans="1:12" ht="18" x14ac:dyDescent="0.35">
      <c r="B14" s="1" t="s">
        <v>2</v>
      </c>
      <c r="C14" s="1" t="s">
        <v>3</v>
      </c>
      <c r="D14" s="1" t="s">
        <v>5</v>
      </c>
      <c r="E14" s="1" t="s">
        <v>15</v>
      </c>
      <c r="F14" s="1" t="s">
        <v>16</v>
      </c>
      <c r="H14" s="1" t="s">
        <v>2</v>
      </c>
      <c r="I14" s="1" t="s">
        <v>3</v>
      </c>
      <c r="J14" s="1" t="s">
        <v>5</v>
      </c>
      <c r="K14" s="1" t="s">
        <v>15</v>
      </c>
      <c r="L14" s="1" t="s">
        <v>16</v>
      </c>
    </row>
    <row r="15" spans="1:12" x14ac:dyDescent="0.25">
      <c r="A15" t="s">
        <v>41</v>
      </c>
      <c r="B15">
        <v>0</v>
      </c>
      <c r="C15" s="4">
        <v>0</v>
      </c>
      <c r="D15" s="1"/>
      <c r="E15" s="1"/>
      <c r="F15" s="1"/>
      <c r="H15" s="1"/>
      <c r="I15" s="1"/>
      <c r="J15" s="1"/>
      <c r="K15" s="1"/>
      <c r="L15" s="1"/>
    </row>
    <row r="16" spans="1:12" x14ac:dyDescent="0.25">
      <c r="B16">
        <v>1</v>
      </c>
      <c r="C16">
        <v>1</v>
      </c>
      <c r="D16" s="1"/>
      <c r="E16" s="1"/>
      <c r="F16" s="1"/>
      <c r="H16" s="1"/>
      <c r="I16" s="1"/>
      <c r="J16" s="1"/>
      <c r="K16" s="1"/>
      <c r="L16" s="1"/>
    </row>
    <row r="17" spans="1:12" x14ac:dyDescent="0.25">
      <c r="B17" s="1"/>
      <c r="C17" s="1"/>
      <c r="D17" s="1"/>
      <c r="E17" s="1"/>
      <c r="F17" s="1"/>
      <c r="H17" s="1"/>
      <c r="I17" s="1"/>
      <c r="J17" s="1"/>
      <c r="K17" s="1"/>
      <c r="L17" s="1"/>
    </row>
    <row r="18" spans="1:12" x14ac:dyDescent="0.25">
      <c r="A18" t="s">
        <v>19</v>
      </c>
      <c r="B18" s="3">
        <f>D8*COS(RADIANS(D9))</f>
        <v>-1.1670260623711155</v>
      </c>
      <c r="C18" s="3">
        <f>D8*SIN(RADIANS(D9))</f>
        <v>1.2084908645689338</v>
      </c>
      <c r="D18">
        <f>SQRT(B18*B18+C18*C18)</f>
        <v>1.68</v>
      </c>
      <c r="E18">
        <f>$D$6*B18</f>
        <v>-0.49015094619586852</v>
      </c>
      <c r="F18">
        <f>$D$6*C18</f>
        <v>0.5075661631189522</v>
      </c>
      <c r="H18" s="3">
        <f>B18-$B$18</f>
        <v>0</v>
      </c>
      <c r="I18" s="3">
        <f>C18-$C$18</f>
        <v>0</v>
      </c>
      <c r="J18" t="s">
        <v>20</v>
      </c>
    </row>
    <row r="19" spans="1:12" x14ac:dyDescent="0.25">
      <c r="B19">
        <f>B18+E18</f>
        <v>-1.6571770085669839</v>
      </c>
      <c r="C19">
        <f>C18+F18</f>
        <v>1.7160570276878859</v>
      </c>
    </row>
    <row r="21" spans="1:12" x14ac:dyDescent="0.25">
      <c r="A21" t="s">
        <v>6</v>
      </c>
      <c r="B21">
        <v>0</v>
      </c>
      <c r="C21">
        <v>0</v>
      </c>
      <c r="D21">
        <f>SQRT(B21*B21+C21*C21)</f>
        <v>0</v>
      </c>
      <c r="E21">
        <v>0</v>
      </c>
      <c r="F21">
        <v>0</v>
      </c>
      <c r="H21" s="3">
        <f>B21-$B$18</f>
        <v>1.1670260623711155</v>
      </c>
      <c r="I21" s="3">
        <f>C21-$C$18</f>
        <v>-1.2084908645689338</v>
      </c>
      <c r="J21" t="s">
        <v>20</v>
      </c>
      <c r="K21">
        <f>E21-$E$18</f>
        <v>0.49015094619586852</v>
      </c>
      <c r="L21">
        <f>F21-$F$18</f>
        <v>-0.5075661631189522</v>
      </c>
    </row>
    <row r="22" spans="1:12" x14ac:dyDescent="0.25">
      <c r="B22">
        <f>B21+E21</f>
        <v>0</v>
      </c>
      <c r="C22">
        <f>C21+F21</f>
        <v>0</v>
      </c>
      <c r="H22">
        <f>H21+K21</f>
        <v>1.6571770085669839</v>
      </c>
      <c r="I22">
        <f>I21+L21</f>
        <v>-1.7160570276878859</v>
      </c>
    </row>
    <row r="24" spans="1:12" x14ac:dyDescent="0.25">
      <c r="A24" t="s">
        <v>7</v>
      </c>
      <c r="B24">
        <f>B21+D5</f>
        <v>0.64</v>
      </c>
      <c r="C24">
        <f>C21</f>
        <v>0</v>
      </c>
      <c r="D24">
        <f>SQRT(B24*B24+C24*C24)</f>
        <v>0.64</v>
      </c>
      <c r="E24">
        <f>$D$6*B24</f>
        <v>0.26879999999999998</v>
      </c>
      <c r="F24">
        <f>$D$6*C24</f>
        <v>0</v>
      </c>
      <c r="H24" s="3">
        <f>B24-$B$18</f>
        <v>1.8070260623711154</v>
      </c>
      <c r="I24" s="3">
        <f>C24-$C$18</f>
        <v>-1.2084908645689338</v>
      </c>
      <c r="J24" t="s">
        <v>20</v>
      </c>
      <c r="K24">
        <f>E24-$E$18</f>
        <v>0.75895094619586856</v>
      </c>
      <c r="L24">
        <f>F24-$F$18</f>
        <v>-0.5075661631189522</v>
      </c>
    </row>
    <row r="25" spans="1:12" x14ac:dyDescent="0.25">
      <c r="B25">
        <f>B24+E24</f>
        <v>0.90880000000000005</v>
      </c>
      <c r="C25">
        <f>C24+F24</f>
        <v>0</v>
      </c>
      <c r="H25">
        <f>H24+K24</f>
        <v>2.5659770085669837</v>
      </c>
      <c r="I25">
        <f>I24+L24</f>
        <v>-1.7160570276878859</v>
      </c>
    </row>
    <row r="27" spans="1:12" x14ac:dyDescent="0.25">
      <c r="A27" t="s">
        <v>8</v>
      </c>
      <c r="B27">
        <f>B24</f>
        <v>0.64</v>
      </c>
      <c r="C27">
        <f>C24+D5</f>
        <v>0.64</v>
      </c>
      <c r="D27">
        <f>SQRT(B27*B27+C27*C27)</f>
        <v>0.90509667991878084</v>
      </c>
      <c r="E27">
        <f>$D$6*B27</f>
        <v>0.26879999999999998</v>
      </c>
      <c r="F27">
        <f>$D$6*C27</f>
        <v>0.26879999999999998</v>
      </c>
      <c r="H27" s="3">
        <f>B27-$B$18</f>
        <v>1.8070260623711154</v>
      </c>
      <c r="I27" s="3">
        <f>C27-$C$18</f>
        <v>-0.56849086456893383</v>
      </c>
      <c r="J27" t="s">
        <v>20</v>
      </c>
      <c r="K27">
        <f>E27-$E$18</f>
        <v>0.75895094619586856</v>
      </c>
      <c r="L27">
        <f>F27-$F$18</f>
        <v>-0.23876616311895221</v>
      </c>
    </row>
    <row r="28" spans="1:12" x14ac:dyDescent="0.25">
      <c r="B28">
        <f>B27+E27</f>
        <v>0.90880000000000005</v>
      </c>
      <c r="C28">
        <f>C27+F27</f>
        <v>0.90880000000000005</v>
      </c>
      <c r="H28">
        <f>H27+K27</f>
        <v>2.5659770085669837</v>
      </c>
      <c r="I28">
        <f>I27+L27</f>
        <v>-0.8072570276878861</v>
      </c>
    </row>
    <row r="30" spans="1:12" x14ac:dyDescent="0.25">
      <c r="A30" t="s">
        <v>9</v>
      </c>
      <c r="B30">
        <f>B27-D5</f>
        <v>0</v>
      </c>
      <c r="C30">
        <f>C27</f>
        <v>0.64</v>
      </c>
      <c r="D30">
        <f>SQRT(B30*B30+C30*C30)</f>
        <v>0.64</v>
      </c>
      <c r="E30">
        <f>$D$6*B30</f>
        <v>0</v>
      </c>
      <c r="F30">
        <f>$D$6*C30</f>
        <v>0.26879999999999998</v>
      </c>
      <c r="H30" s="3">
        <f>B30-$B$18</f>
        <v>1.1670260623711155</v>
      </c>
      <c r="I30" s="3">
        <f>C30-$C$18</f>
        <v>-0.56849086456893383</v>
      </c>
      <c r="J30" t="s">
        <v>20</v>
      </c>
      <c r="K30">
        <f>E30-$E$18</f>
        <v>0.49015094619586852</v>
      </c>
      <c r="L30">
        <f>F30-$F$18</f>
        <v>-0.23876616311895221</v>
      </c>
    </row>
    <row r="31" spans="1:12" x14ac:dyDescent="0.25">
      <c r="B31">
        <f>B30+E30</f>
        <v>0</v>
      </c>
      <c r="C31">
        <f>C30+F30</f>
        <v>0.90880000000000005</v>
      </c>
      <c r="H31">
        <f>H30+K30</f>
        <v>1.6571770085669839</v>
      </c>
      <c r="I31">
        <f>I30+L30</f>
        <v>-0.8072570276878861</v>
      </c>
    </row>
    <row r="33" spans="1:12" x14ac:dyDescent="0.25">
      <c r="A33" t="s">
        <v>10</v>
      </c>
      <c r="B33">
        <f>B30-D5</f>
        <v>-0.64</v>
      </c>
      <c r="C33">
        <f>C30</f>
        <v>0.64</v>
      </c>
      <c r="D33">
        <f>SQRT(B33*B33+C33*C33)</f>
        <v>0.90509667991878084</v>
      </c>
      <c r="E33">
        <f>$D$6*B33</f>
        <v>-0.26879999999999998</v>
      </c>
      <c r="F33">
        <f>$D$6*C33</f>
        <v>0.26879999999999998</v>
      </c>
      <c r="H33" s="3">
        <f>B33-$B$18</f>
        <v>0.52702606237111549</v>
      </c>
      <c r="I33" s="3">
        <f>C33-$C$18</f>
        <v>-0.56849086456893383</v>
      </c>
      <c r="J33" t="s">
        <v>20</v>
      </c>
      <c r="K33">
        <f>E33-$E$18</f>
        <v>0.22135094619586854</v>
      </c>
      <c r="L33">
        <f>F33-$F$18</f>
        <v>-0.23876616311895221</v>
      </c>
    </row>
    <row r="34" spans="1:12" x14ac:dyDescent="0.25">
      <c r="B34">
        <f>B33+E33</f>
        <v>-0.90880000000000005</v>
      </c>
      <c r="C34">
        <f>C33+F33</f>
        <v>0.90880000000000005</v>
      </c>
      <c r="H34">
        <f>H33+K33</f>
        <v>0.74837700856698408</v>
      </c>
      <c r="I34">
        <f>I33+L33</f>
        <v>-0.8072570276878861</v>
      </c>
    </row>
    <row r="36" spans="1:12" x14ac:dyDescent="0.25">
      <c r="A36" t="s">
        <v>11</v>
      </c>
      <c r="B36">
        <f>B33</f>
        <v>-0.64</v>
      </c>
      <c r="C36">
        <f>C33-D5</f>
        <v>0</v>
      </c>
      <c r="D36">
        <f>SQRT(B36*B36+C36*C36)</f>
        <v>0.64</v>
      </c>
      <c r="E36">
        <f>$D$6*B36</f>
        <v>-0.26879999999999998</v>
      </c>
      <c r="F36">
        <f>$D$6*C36</f>
        <v>0</v>
      </c>
      <c r="H36" s="3">
        <f>B36-$B$18</f>
        <v>0.52702606237111549</v>
      </c>
      <c r="I36" s="3">
        <f>C36-$C$18</f>
        <v>-1.2084908645689338</v>
      </c>
      <c r="J36" t="s">
        <v>20</v>
      </c>
      <c r="K36">
        <f>E36-$E$18</f>
        <v>0.22135094619586854</v>
      </c>
      <c r="L36">
        <f>F36-$F$18</f>
        <v>-0.5075661631189522</v>
      </c>
    </row>
    <row r="37" spans="1:12" x14ac:dyDescent="0.25">
      <c r="B37">
        <f>B36+E36</f>
        <v>-0.90880000000000005</v>
      </c>
      <c r="C37">
        <f>C36+F36</f>
        <v>0</v>
      </c>
      <c r="H37">
        <f>H36+K36</f>
        <v>0.74837700856698408</v>
      </c>
      <c r="I37">
        <f>I36+L36</f>
        <v>-1.7160570276878859</v>
      </c>
    </row>
    <row r="39" spans="1:12" x14ac:dyDescent="0.25">
      <c r="A39" t="s">
        <v>12</v>
      </c>
      <c r="B39">
        <f>B36</f>
        <v>-0.64</v>
      </c>
      <c r="C39" s="3">
        <f>C36-D5</f>
        <v>-0.64</v>
      </c>
      <c r="D39">
        <f>SQRT(B39*B39+C39*C39)</f>
        <v>0.90509667991878084</v>
      </c>
      <c r="E39">
        <f>$D$6*B39</f>
        <v>-0.26879999999999998</v>
      </c>
      <c r="F39">
        <f>$D$6*C39</f>
        <v>-0.26879999999999998</v>
      </c>
      <c r="H39" s="3">
        <f>B39-$B$18</f>
        <v>0.52702606237111549</v>
      </c>
      <c r="I39" s="3">
        <f>C39-$C$18</f>
        <v>-1.8484908645689337</v>
      </c>
      <c r="J39" t="s">
        <v>20</v>
      </c>
      <c r="K39">
        <f>E39-$E$18</f>
        <v>0.22135094619586854</v>
      </c>
      <c r="L39">
        <f>F39-$F$18</f>
        <v>-0.77636616311895223</v>
      </c>
    </row>
    <row r="40" spans="1:12" x14ac:dyDescent="0.25">
      <c r="B40">
        <f>B39+E39</f>
        <v>-0.90880000000000005</v>
      </c>
      <c r="C40">
        <f>C39+F39</f>
        <v>-0.90880000000000005</v>
      </c>
      <c r="H40">
        <f>H39+K39</f>
        <v>0.74837700856698408</v>
      </c>
      <c r="I40">
        <f>I39+L39</f>
        <v>-2.6248570276878862</v>
      </c>
    </row>
    <row r="42" spans="1:12" x14ac:dyDescent="0.25">
      <c r="A42" t="s">
        <v>13</v>
      </c>
      <c r="B42">
        <f>B39+D5</f>
        <v>0</v>
      </c>
      <c r="C42" s="3">
        <f>C39</f>
        <v>-0.64</v>
      </c>
      <c r="D42">
        <f>SQRT(B42*B42+C42*C42)</f>
        <v>0.64</v>
      </c>
      <c r="E42">
        <f>$D$6*B42</f>
        <v>0</v>
      </c>
      <c r="F42">
        <f>$D$6*C42</f>
        <v>-0.26879999999999998</v>
      </c>
      <c r="H42" s="3">
        <f>B42-$B$18</f>
        <v>1.1670260623711155</v>
      </c>
      <c r="I42" s="3">
        <f>C42-$C$18</f>
        <v>-1.8484908645689337</v>
      </c>
      <c r="J42" t="s">
        <v>20</v>
      </c>
      <c r="K42">
        <f>E42-$E$18</f>
        <v>0.49015094619586852</v>
      </c>
      <c r="L42">
        <f>F42-$F$18</f>
        <v>-0.77636616311895223</v>
      </c>
    </row>
    <row r="43" spans="1:12" x14ac:dyDescent="0.25">
      <c r="B43">
        <f>B42+E42</f>
        <v>0</v>
      </c>
      <c r="C43">
        <f>C42+F42</f>
        <v>-0.90880000000000005</v>
      </c>
      <c r="H43">
        <f>H42+K42</f>
        <v>1.6571770085669839</v>
      </c>
      <c r="I43">
        <f>I42+L42</f>
        <v>-2.6248570276878862</v>
      </c>
    </row>
    <row r="45" spans="1:12" x14ac:dyDescent="0.25">
      <c r="A45" t="s">
        <v>14</v>
      </c>
      <c r="B45">
        <f>B42+D5</f>
        <v>0.64</v>
      </c>
      <c r="C45">
        <f>C42</f>
        <v>-0.64</v>
      </c>
      <c r="D45">
        <f>SQRT(B45*B45+C45*C45)</f>
        <v>0.90509667991878084</v>
      </c>
      <c r="E45">
        <f>$D$6*B45</f>
        <v>0.26879999999999998</v>
      </c>
      <c r="F45">
        <f>$D$6*C45</f>
        <v>-0.26879999999999998</v>
      </c>
      <c r="H45" s="3">
        <f>B45-$B$18</f>
        <v>1.8070260623711154</v>
      </c>
      <c r="I45" s="3">
        <f>C45-$C$18</f>
        <v>-1.8484908645689337</v>
      </c>
      <c r="J45" t="s">
        <v>20</v>
      </c>
      <c r="K45">
        <f>E45-$E$18</f>
        <v>0.75895094619586856</v>
      </c>
      <c r="L45">
        <f>F45-$F$18</f>
        <v>-0.77636616311895223</v>
      </c>
    </row>
    <row r="46" spans="1:12" x14ac:dyDescent="0.25">
      <c r="B46">
        <f>B45+E45</f>
        <v>0.90880000000000005</v>
      </c>
      <c r="C46">
        <f>C45+F45</f>
        <v>-0.90880000000000005</v>
      </c>
      <c r="H46">
        <f>H45+K45</f>
        <v>2.5659770085669837</v>
      </c>
      <c r="I46">
        <f>I45+L45</f>
        <v>-2.6248570276878862</v>
      </c>
    </row>
    <row r="48" spans="1:12" x14ac:dyDescent="0.25">
      <c r="A48" t="s">
        <v>24</v>
      </c>
      <c r="B48" s="3">
        <f>B45+D5</f>
        <v>1.28</v>
      </c>
      <c r="C48" s="3">
        <f>C39</f>
        <v>-0.64</v>
      </c>
      <c r="D48">
        <f>SQRT(B48*B48+C48*C48)</f>
        <v>1.4310835055998654</v>
      </c>
      <c r="E48">
        <f>$D$6*B48</f>
        <v>0.53759999999999997</v>
      </c>
      <c r="F48">
        <f>$D$6*C48</f>
        <v>-0.26879999999999998</v>
      </c>
      <c r="H48" s="3">
        <f>B48-$B$18</f>
        <v>2.4470260623711155</v>
      </c>
      <c r="I48" s="3">
        <f>C48-$C$18</f>
        <v>-1.8484908645689337</v>
      </c>
      <c r="J48" t="s">
        <v>20</v>
      </c>
      <c r="K48">
        <f>E48-$E$18</f>
        <v>1.0277509461958685</v>
      </c>
      <c r="L48">
        <f>F48-$F$18</f>
        <v>-0.77636616311895223</v>
      </c>
    </row>
    <row r="49" spans="1:12" x14ac:dyDescent="0.25">
      <c r="B49">
        <f>B48+E48</f>
        <v>1.8176000000000001</v>
      </c>
      <c r="C49">
        <f>C48+F48</f>
        <v>-0.90880000000000005</v>
      </c>
      <c r="H49">
        <f>H48+K48</f>
        <v>3.474777008566984</v>
      </c>
      <c r="I49">
        <f>I48+L48</f>
        <v>-2.6248570276878862</v>
      </c>
    </row>
    <row r="51" spans="1:12" x14ac:dyDescent="0.25">
      <c r="A51" t="s">
        <v>25</v>
      </c>
      <c r="B51" s="3">
        <f>B48</f>
        <v>1.28</v>
      </c>
      <c r="C51" s="3">
        <f>C48+D5</f>
        <v>0</v>
      </c>
      <c r="D51">
        <f>SQRT(B51*B51+C51*C51)</f>
        <v>1.28</v>
      </c>
      <c r="E51">
        <f>$D$6*B51</f>
        <v>0.53759999999999997</v>
      </c>
      <c r="F51">
        <f>$D$6*C51</f>
        <v>0</v>
      </c>
      <c r="H51" s="3">
        <f>B51-$B$18</f>
        <v>2.4470260623711155</v>
      </c>
      <c r="I51" s="3">
        <f>C51-$C$18</f>
        <v>-1.2084908645689338</v>
      </c>
      <c r="J51" t="s">
        <v>20</v>
      </c>
      <c r="K51">
        <f>E51-$E$18</f>
        <v>1.0277509461958685</v>
      </c>
      <c r="L51">
        <f>F51-$F$18</f>
        <v>-0.5075661631189522</v>
      </c>
    </row>
    <row r="52" spans="1:12" x14ac:dyDescent="0.25">
      <c r="B52">
        <f>B51+E51</f>
        <v>1.8176000000000001</v>
      </c>
      <c r="C52">
        <f>C51+F51</f>
        <v>0</v>
      </c>
      <c r="H52">
        <f>H51+K51</f>
        <v>3.474777008566984</v>
      </c>
      <c r="I52">
        <f>I51+L51</f>
        <v>-1.7160570276878859</v>
      </c>
    </row>
    <row r="54" spans="1:12" x14ac:dyDescent="0.25">
      <c r="A54" t="s">
        <v>26</v>
      </c>
      <c r="B54" s="3">
        <f>B51</f>
        <v>1.28</v>
      </c>
      <c r="C54" s="3">
        <f>C51+D5</f>
        <v>0.64</v>
      </c>
      <c r="D54">
        <f>SQRT(B54*B54+C54*C54)</f>
        <v>1.4310835055998654</v>
      </c>
      <c r="E54">
        <f>$D$6*B54</f>
        <v>0.53759999999999997</v>
      </c>
      <c r="F54">
        <f>$D$6*C54</f>
        <v>0.26879999999999998</v>
      </c>
      <c r="H54" s="3">
        <f>B54-$B$18</f>
        <v>2.4470260623711155</v>
      </c>
      <c r="I54" s="3">
        <f>C54-$C$18</f>
        <v>-0.56849086456893383</v>
      </c>
      <c r="J54" t="s">
        <v>20</v>
      </c>
      <c r="K54">
        <f>E54-$E$18</f>
        <v>1.0277509461958685</v>
      </c>
      <c r="L54">
        <f>F54-$F$18</f>
        <v>-0.23876616311895221</v>
      </c>
    </row>
    <row r="55" spans="1:12" x14ac:dyDescent="0.25">
      <c r="B55">
        <f>B54+E54</f>
        <v>1.8176000000000001</v>
      </c>
      <c r="C55">
        <f>C54+F54</f>
        <v>0.90880000000000005</v>
      </c>
      <c r="H55">
        <f>H54+K54</f>
        <v>3.474777008566984</v>
      </c>
      <c r="I55">
        <f>I54+L54</f>
        <v>-0.8072570276878861</v>
      </c>
    </row>
    <row r="57" spans="1:12" x14ac:dyDescent="0.25">
      <c r="A57" t="s">
        <v>27</v>
      </c>
      <c r="B57" s="3">
        <f>B54</f>
        <v>1.28</v>
      </c>
      <c r="C57" s="3">
        <f>C54+D5</f>
        <v>1.28</v>
      </c>
      <c r="D57">
        <f>SQRT(B57*B57+C57*C57)</f>
        <v>1.8101933598375617</v>
      </c>
      <c r="E57">
        <f>$D$6*B57</f>
        <v>0.53759999999999997</v>
      </c>
      <c r="F57">
        <f>$D$6*C57</f>
        <v>0.53759999999999997</v>
      </c>
      <c r="H57" s="3">
        <f>B57-$B$18</f>
        <v>2.4470260623711155</v>
      </c>
      <c r="I57" s="3">
        <f>C57-$C$18</f>
        <v>7.1509135431066184E-2</v>
      </c>
      <c r="J57" t="s">
        <v>20</v>
      </c>
      <c r="K57">
        <f>E57-$E$18</f>
        <v>1.0277509461958685</v>
      </c>
      <c r="L57">
        <f>F57-$F$18</f>
        <v>3.0033836881047771E-2</v>
      </c>
    </row>
    <row r="58" spans="1:12" x14ac:dyDescent="0.25">
      <c r="B58">
        <f>B57+E57</f>
        <v>1.8176000000000001</v>
      </c>
      <c r="C58">
        <f>C57+F57</f>
        <v>1.8176000000000001</v>
      </c>
      <c r="H58">
        <f>H57+K57</f>
        <v>3.474777008566984</v>
      </c>
      <c r="I58">
        <f>I57+L57</f>
        <v>0.10154297231211395</v>
      </c>
    </row>
    <row r="60" spans="1:12" x14ac:dyDescent="0.25">
      <c r="A60" t="s">
        <v>28</v>
      </c>
      <c r="B60" s="3">
        <f>B57-$D$5</f>
        <v>0.64</v>
      </c>
      <c r="C60" s="3">
        <f>C57</f>
        <v>1.28</v>
      </c>
      <c r="D60">
        <f>SQRT(B60*B60+C60*C60)</f>
        <v>1.4310835055998654</v>
      </c>
      <c r="E60">
        <f>$D$6*B60</f>
        <v>0.26879999999999998</v>
      </c>
      <c r="F60">
        <f>$D$6*C60</f>
        <v>0.53759999999999997</v>
      </c>
      <c r="H60" s="3">
        <f>B60-$B$18</f>
        <v>1.8070260623711154</v>
      </c>
      <c r="I60" s="3">
        <f>C60-$C$18</f>
        <v>7.1509135431066184E-2</v>
      </c>
      <c r="J60" t="s">
        <v>20</v>
      </c>
      <c r="K60">
        <f>E60-$E$18</f>
        <v>0.75895094619586856</v>
      </c>
      <c r="L60">
        <f>F60-$F$18</f>
        <v>3.0033836881047771E-2</v>
      </c>
    </row>
    <row r="61" spans="1:12" x14ac:dyDescent="0.25">
      <c r="B61">
        <f>B60+E60</f>
        <v>0.90880000000000005</v>
      </c>
      <c r="C61">
        <f>C60+F60</f>
        <v>1.8176000000000001</v>
      </c>
      <c r="H61">
        <f>H60+K60</f>
        <v>2.5659770085669837</v>
      </c>
      <c r="I61">
        <f>I60+L60</f>
        <v>0.10154297231211395</v>
      </c>
    </row>
    <row r="63" spans="1:12" x14ac:dyDescent="0.25">
      <c r="A63" t="s">
        <v>29</v>
      </c>
      <c r="B63" s="3">
        <f>B60-$D$5</f>
        <v>0</v>
      </c>
      <c r="C63" s="3">
        <f>C60</f>
        <v>1.28</v>
      </c>
      <c r="D63">
        <f>SQRT(B63*B63+C63*C63)</f>
        <v>1.28</v>
      </c>
      <c r="E63">
        <f>$D$6*B63</f>
        <v>0</v>
      </c>
      <c r="F63">
        <f>$D$6*C63</f>
        <v>0.53759999999999997</v>
      </c>
      <c r="H63" s="3">
        <f>B63-$B$18</f>
        <v>1.1670260623711155</v>
      </c>
      <c r="I63" s="3">
        <f>C63-$C$18</f>
        <v>7.1509135431066184E-2</v>
      </c>
      <c r="J63" t="s">
        <v>20</v>
      </c>
      <c r="K63">
        <f>E63-$E$18</f>
        <v>0.49015094619586852</v>
      </c>
      <c r="L63">
        <f>F63-$F$18</f>
        <v>3.0033836881047771E-2</v>
      </c>
    </row>
    <row r="64" spans="1:12" x14ac:dyDescent="0.25">
      <c r="B64">
        <f>B63+E63</f>
        <v>0</v>
      </c>
      <c r="C64">
        <f>C63+F63</f>
        <v>1.8176000000000001</v>
      </c>
      <c r="H64">
        <f>H63+K63</f>
        <v>1.6571770085669839</v>
      </c>
      <c r="I64">
        <f>I63+L63</f>
        <v>0.10154297231211395</v>
      </c>
    </row>
    <row r="66" spans="1:12" x14ac:dyDescent="0.25">
      <c r="A66" t="s">
        <v>30</v>
      </c>
      <c r="B66" s="3">
        <f>B63-$D$5</f>
        <v>-0.64</v>
      </c>
      <c r="C66" s="3">
        <f>C63</f>
        <v>1.28</v>
      </c>
      <c r="D66">
        <f>SQRT(B66*B66+C66*C66)</f>
        <v>1.4310835055998654</v>
      </c>
      <c r="E66">
        <f>$D$6*B66</f>
        <v>-0.26879999999999998</v>
      </c>
      <c r="F66">
        <f>$D$6*C66</f>
        <v>0.53759999999999997</v>
      </c>
      <c r="H66" s="3">
        <f>B66-$B$18</f>
        <v>0.52702606237111549</v>
      </c>
      <c r="I66" s="3">
        <f>C66-$C$18</f>
        <v>7.1509135431066184E-2</v>
      </c>
      <c r="J66" t="s">
        <v>20</v>
      </c>
      <c r="K66">
        <f>E66-$E$18</f>
        <v>0.22135094619586854</v>
      </c>
      <c r="L66">
        <f>F66-$F$18</f>
        <v>3.0033836881047771E-2</v>
      </c>
    </row>
    <row r="67" spans="1:12" x14ac:dyDescent="0.25">
      <c r="B67">
        <f>B66+E66</f>
        <v>-0.90880000000000005</v>
      </c>
      <c r="C67">
        <f>C66+F66</f>
        <v>1.8176000000000001</v>
      </c>
      <c r="H67">
        <f>H66+K66</f>
        <v>0.74837700856698408</v>
      </c>
      <c r="I67">
        <f>I66+L66</f>
        <v>0.10154297231211395</v>
      </c>
    </row>
    <row r="69" spans="1:12" x14ac:dyDescent="0.25">
      <c r="A69" t="s">
        <v>31</v>
      </c>
      <c r="B69" s="3">
        <f>B66-$D$5</f>
        <v>-1.28</v>
      </c>
      <c r="C69" s="3">
        <f>C66</f>
        <v>1.28</v>
      </c>
      <c r="D69">
        <f>SQRT(B69*B69+C69*C69)</f>
        <v>1.8101933598375617</v>
      </c>
      <c r="E69">
        <f>$D$6*B69</f>
        <v>-0.53759999999999997</v>
      </c>
      <c r="F69">
        <f>$D$6*C69</f>
        <v>0.53759999999999997</v>
      </c>
      <c r="H69" s="3">
        <f>B69-$B$18</f>
        <v>-0.11297393762888452</v>
      </c>
      <c r="I69" s="3">
        <f>C69-$C$18</f>
        <v>7.1509135431066184E-2</v>
      </c>
      <c r="J69" t="s">
        <v>20</v>
      </c>
      <c r="K69">
        <f>E69-$E$18</f>
        <v>-4.7449053804131447E-2</v>
      </c>
      <c r="L69">
        <f>F69-$F$18</f>
        <v>3.0033836881047771E-2</v>
      </c>
    </row>
    <row r="70" spans="1:12" x14ac:dyDescent="0.25">
      <c r="B70">
        <f>B69+E69</f>
        <v>-1.8176000000000001</v>
      </c>
      <c r="C70">
        <f>C69+F69</f>
        <v>1.8176000000000001</v>
      </c>
      <c r="H70">
        <f>H69+K69</f>
        <v>-0.16042299143301597</v>
      </c>
      <c r="I70">
        <f>I69+L69</f>
        <v>0.10154297231211395</v>
      </c>
    </row>
    <row r="72" spans="1:12" x14ac:dyDescent="0.25">
      <c r="A72" t="s">
        <v>32</v>
      </c>
      <c r="B72" s="3">
        <f>B69</f>
        <v>-1.28</v>
      </c>
      <c r="C72" s="3">
        <f>C69-$D$5</f>
        <v>0.64</v>
      </c>
      <c r="D72">
        <f>SQRT(B72*B72+C72*C72)</f>
        <v>1.4310835055998654</v>
      </c>
      <c r="E72">
        <f>$D$6*B72</f>
        <v>-0.53759999999999997</v>
      </c>
      <c r="F72">
        <f>$D$6*C72</f>
        <v>0.26879999999999998</v>
      </c>
      <c r="H72" s="3">
        <f>B72-$B$18</f>
        <v>-0.11297393762888452</v>
      </c>
      <c r="I72" s="3">
        <f>C72-$C$18</f>
        <v>-0.56849086456893383</v>
      </c>
      <c r="J72" t="s">
        <v>20</v>
      </c>
      <c r="K72">
        <f>E72-$E$18</f>
        <v>-4.7449053804131447E-2</v>
      </c>
      <c r="L72">
        <f>F72-$F$18</f>
        <v>-0.23876616311895221</v>
      </c>
    </row>
    <row r="73" spans="1:12" x14ac:dyDescent="0.25">
      <c r="B73">
        <f>B72+E72</f>
        <v>-1.8176000000000001</v>
      </c>
      <c r="C73">
        <f>C72+F72</f>
        <v>0.90880000000000005</v>
      </c>
      <c r="H73">
        <f>H72+K72</f>
        <v>-0.16042299143301597</v>
      </c>
      <c r="I73">
        <f>I72+L72</f>
        <v>-0.8072570276878861</v>
      </c>
    </row>
    <row r="75" spans="1:12" x14ac:dyDescent="0.25">
      <c r="A75" t="s">
        <v>33</v>
      </c>
      <c r="B75" s="3">
        <f>B72</f>
        <v>-1.28</v>
      </c>
      <c r="C75" s="3">
        <f>C72-$D$5</f>
        <v>0</v>
      </c>
      <c r="D75">
        <f>SQRT(B75*B75+C75*C75)</f>
        <v>1.28</v>
      </c>
      <c r="E75">
        <f>$D$6*B75</f>
        <v>-0.53759999999999997</v>
      </c>
      <c r="F75">
        <f>$D$6*C75</f>
        <v>0</v>
      </c>
      <c r="H75" s="3">
        <f>B75-$B$18</f>
        <v>-0.11297393762888452</v>
      </c>
      <c r="I75" s="3">
        <f>C75-$C$18</f>
        <v>-1.2084908645689338</v>
      </c>
      <c r="J75" t="s">
        <v>20</v>
      </c>
      <c r="K75">
        <f>E75-$E$18</f>
        <v>-4.7449053804131447E-2</v>
      </c>
      <c r="L75">
        <f>F75-$F$18</f>
        <v>-0.5075661631189522</v>
      </c>
    </row>
    <row r="76" spans="1:12" x14ac:dyDescent="0.25">
      <c r="B76">
        <f>B75+E75</f>
        <v>-1.8176000000000001</v>
      </c>
      <c r="C76">
        <f>C75+F75</f>
        <v>0</v>
      </c>
      <c r="H76">
        <f>H75+K75</f>
        <v>-0.16042299143301597</v>
      </c>
      <c r="I76">
        <f>I75+L75</f>
        <v>-1.7160570276878859</v>
      </c>
    </row>
    <row r="78" spans="1:12" x14ac:dyDescent="0.25">
      <c r="A78" t="s">
        <v>34</v>
      </c>
      <c r="B78" s="3">
        <f>B75</f>
        <v>-1.28</v>
      </c>
      <c r="C78" s="3">
        <f>C75-$D$5</f>
        <v>-0.64</v>
      </c>
      <c r="D78">
        <f>SQRT(B78*B78+C78*C78)</f>
        <v>1.4310835055998654</v>
      </c>
      <c r="E78">
        <f>$D$6*B78</f>
        <v>-0.53759999999999997</v>
      </c>
      <c r="F78">
        <f>$D$6*C78</f>
        <v>-0.26879999999999998</v>
      </c>
      <c r="H78" s="3">
        <f>B78-$B$18</f>
        <v>-0.11297393762888452</v>
      </c>
      <c r="I78" s="3">
        <f>C78-$C$18</f>
        <v>-1.8484908645689337</v>
      </c>
      <c r="J78" t="s">
        <v>20</v>
      </c>
      <c r="K78">
        <f>E78-$E$18</f>
        <v>-4.7449053804131447E-2</v>
      </c>
      <c r="L78">
        <f>F78-$F$18</f>
        <v>-0.77636616311895223</v>
      </c>
    </row>
    <row r="79" spans="1:12" x14ac:dyDescent="0.25">
      <c r="B79">
        <f>B78+E78</f>
        <v>-1.8176000000000001</v>
      </c>
      <c r="C79">
        <f>C78+F78</f>
        <v>-0.90880000000000005</v>
      </c>
      <c r="H79">
        <f>H78+K78</f>
        <v>-0.16042299143301597</v>
      </c>
      <c r="I79">
        <f>I78+L78</f>
        <v>-2.6248570276878862</v>
      </c>
    </row>
    <row r="81" spans="1:12" x14ac:dyDescent="0.25">
      <c r="A81" t="s">
        <v>35</v>
      </c>
      <c r="B81" s="3">
        <f>B78</f>
        <v>-1.28</v>
      </c>
      <c r="C81" s="3">
        <f>C78-$D$5</f>
        <v>-1.28</v>
      </c>
      <c r="D81">
        <f>SQRT(B81*B81+C81*C81)</f>
        <v>1.8101933598375617</v>
      </c>
      <c r="E81">
        <f>$D$6*B81</f>
        <v>-0.53759999999999997</v>
      </c>
      <c r="F81">
        <f>$D$6*C81</f>
        <v>-0.53759999999999997</v>
      </c>
      <c r="H81" s="3">
        <f>B81-$B$18</f>
        <v>-0.11297393762888452</v>
      </c>
      <c r="I81" s="3">
        <f>C81-$C$18</f>
        <v>-2.4884908645689339</v>
      </c>
      <c r="J81" t="s">
        <v>20</v>
      </c>
      <c r="K81">
        <f>E81-$E$18</f>
        <v>-4.7449053804131447E-2</v>
      </c>
      <c r="L81">
        <f>F81-$F$18</f>
        <v>-1.0451661631189522</v>
      </c>
    </row>
    <row r="82" spans="1:12" x14ac:dyDescent="0.25">
      <c r="B82">
        <f>B81+E81</f>
        <v>-1.8176000000000001</v>
      </c>
      <c r="C82">
        <f>C81+F81</f>
        <v>-1.8176000000000001</v>
      </c>
      <c r="H82">
        <f>H81+K81</f>
        <v>-0.16042299143301597</v>
      </c>
      <c r="I82">
        <f>I81+L81</f>
        <v>-3.533657027687886</v>
      </c>
    </row>
    <row r="84" spans="1:12" x14ac:dyDescent="0.25">
      <c r="A84" t="s">
        <v>36</v>
      </c>
      <c r="B84" s="3">
        <f>B81+$D$5</f>
        <v>-0.64</v>
      </c>
      <c r="C84" s="3">
        <f>C81</f>
        <v>-1.28</v>
      </c>
      <c r="D84">
        <f>SQRT(B84*B84+C84*C84)</f>
        <v>1.4310835055998654</v>
      </c>
      <c r="E84">
        <f>$D$6*B84</f>
        <v>-0.26879999999999998</v>
      </c>
      <c r="F84">
        <f>$D$6*C84</f>
        <v>-0.53759999999999997</v>
      </c>
      <c r="H84" s="3">
        <f>B84-$B$18</f>
        <v>0.52702606237111549</v>
      </c>
      <c r="I84" s="3">
        <f>C84-$C$18</f>
        <v>-2.4884908645689339</v>
      </c>
      <c r="J84" t="s">
        <v>20</v>
      </c>
      <c r="K84">
        <f>E84-$E$18</f>
        <v>0.22135094619586854</v>
      </c>
      <c r="L84">
        <f>F84-$F$18</f>
        <v>-1.0451661631189522</v>
      </c>
    </row>
    <row r="85" spans="1:12" x14ac:dyDescent="0.25">
      <c r="B85">
        <f>B84+E84</f>
        <v>-0.90880000000000005</v>
      </c>
      <c r="C85">
        <f>C84+F84</f>
        <v>-1.8176000000000001</v>
      </c>
      <c r="H85">
        <f>H84+K84</f>
        <v>0.74837700856698408</v>
      </c>
      <c r="I85">
        <f>I84+L84</f>
        <v>-3.533657027687886</v>
      </c>
    </row>
    <row r="87" spans="1:12" x14ac:dyDescent="0.25">
      <c r="A87" t="s">
        <v>37</v>
      </c>
      <c r="B87" s="3">
        <f>B84+$D$5</f>
        <v>0</v>
      </c>
      <c r="C87" s="3">
        <f>C84</f>
        <v>-1.28</v>
      </c>
      <c r="D87">
        <f>SQRT(B87*B87+C87*C87)</f>
        <v>1.28</v>
      </c>
      <c r="E87">
        <f>$D$6*B87</f>
        <v>0</v>
      </c>
      <c r="F87">
        <f>$D$6*C87</f>
        <v>-0.53759999999999997</v>
      </c>
      <c r="H87" s="3">
        <f>B87-$B$18</f>
        <v>1.1670260623711155</v>
      </c>
      <c r="I87" s="3">
        <f>C87-$C$18</f>
        <v>-2.4884908645689339</v>
      </c>
      <c r="J87" t="s">
        <v>20</v>
      </c>
      <c r="K87">
        <f>E87-$E$18</f>
        <v>0.49015094619586852</v>
      </c>
      <c r="L87">
        <f>F87-$F$18</f>
        <v>-1.0451661631189522</v>
      </c>
    </row>
    <row r="88" spans="1:12" x14ac:dyDescent="0.25">
      <c r="B88">
        <f>B87+E87</f>
        <v>0</v>
      </c>
      <c r="C88">
        <f>C87+F87</f>
        <v>-1.8176000000000001</v>
      </c>
      <c r="H88">
        <f>H87+K87</f>
        <v>1.6571770085669839</v>
      </c>
      <c r="I88">
        <f>I87+L87</f>
        <v>-3.533657027687886</v>
      </c>
    </row>
    <row r="90" spans="1:12" x14ac:dyDescent="0.25">
      <c r="A90" t="s">
        <v>38</v>
      </c>
      <c r="B90" s="3">
        <f>B87+$D$5</f>
        <v>0.64</v>
      </c>
      <c r="C90" s="3">
        <f>C87</f>
        <v>-1.28</v>
      </c>
      <c r="D90">
        <f>SQRT(B90*B90+C90*C90)</f>
        <v>1.4310835055998654</v>
      </c>
      <c r="E90">
        <f>$D$6*B90</f>
        <v>0.26879999999999998</v>
      </c>
      <c r="F90">
        <f>$D$6*C90</f>
        <v>-0.53759999999999997</v>
      </c>
      <c r="H90" s="3">
        <f>B90-$B$18</f>
        <v>1.8070260623711154</v>
      </c>
      <c r="I90" s="3">
        <f>C90-$C$18</f>
        <v>-2.4884908645689339</v>
      </c>
      <c r="J90" t="s">
        <v>20</v>
      </c>
      <c r="K90">
        <f>E90-$E$18</f>
        <v>0.75895094619586856</v>
      </c>
      <c r="L90">
        <f>F90-$F$18</f>
        <v>-1.0451661631189522</v>
      </c>
    </row>
    <row r="91" spans="1:12" x14ac:dyDescent="0.25">
      <c r="B91">
        <f>B90+E90</f>
        <v>0.90880000000000005</v>
      </c>
      <c r="C91">
        <f>C90+F90</f>
        <v>-1.8176000000000001</v>
      </c>
      <c r="H91">
        <f>H90+K90</f>
        <v>2.5659770085669837</v>
      </c>
      <c r="I91">
        <f>I90+L90</f>
        <v>-3.533657027687886</v>
      </c>
    </row>
    <row r="93" spans="1:12" x14ac:dyDescent="0.25">
      <c r="A93" t="s">
        <v>39</v>
      </c>
      <c r="B93" s="3">
        <f>B90+$D$5</f>
        <v>1.28</v>
      </c>
      <c r="C93" s="3">
        <f>C90</f>
        <v>-1.28</v>
      </c>
      <c r="D93">
        <f>SQRT(B93*B93+C93*C93)</f>
        <v>1.8101933598375617</v>
      </c>
      <c r="E93">
        <f>$D$6*B93</f>
        <v>0.53759999999999997</v>
      </c>
      <c r="F93">
        <f>$D$6*C93</f>
        <v>-0.53759999999999997</v>
      </c>
      <c r="H93" s="3">
        <f>B93-$B$18</f>
        <v>2.4470260623711155</v>
      </c>
      <c r="I93" s="3">
        <f>C93-$C$18</f>
        <v>-2.4884908645689339</v>
      </c>
      <c r="J93" t="s">
        <v>20</v>
      </c>
      <c r="K93">
        <f>E93-$E$18</f>
        <v>1.0277509461958685</v>
      </c>
      <c r="L93">
        <f>F93-$F$18</f>
        <v>-1.0451661631189522</v>
      </c>
    </row>
    <row r="94" spans="1:12" x14ac:dyDescent="0.25">
      <c r="B94">
        <f>B93+E93</f>
        <v>1.8176000000000001</v>
      </c>
      <c r="C94">
        <f>C93+F93</f>
        <v>-1.8176000000000001</v>
      </c>
      <c r="H94">
        <f>H93+K93</f>
        <v>3.474777008566984</v>
      </c>
      <c r="I94">
        <f>I93+L93</f>
        <v>-3.533657027687886</v>
      </c>
    </row>
    <row r="96" spans="1:12" x14ac:dyDescent="0.25">
      <c r="H96" s="3"/>
      <c r="I96" s="3"/>
    </row>
    <row r="99" spans="8:9" x14ac:dyDescent="0.25">
      <c r="H99" s="3"/>
      <c r="I99" s="3"/>
    </row>
    <row r="102" spans="8:9" x14ac:dyDescent="0.25">
      <c r="H102" s="3"/>
      <c r="I102" s="3"/>
    </row>
    <row r="105" spans="8:9" x14ac:dyDescent="0.25">
      <c r="H105" s="3"/>
      <c r="I105" s="3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4">
          <controlPr defaultSize="0" autoLine="0" linkedCell="G9" r:id="rId5">
            <anchor moveWithCells="1">
              <from>
                <xdr:col>6</xdr:col>
                <xdr:colOff>9525</xdr:colOff>
                <xdr:row>8</xdr:row>
                <xdr:rowOff>19050</xdr:rowOff>
              </from>
              <to>
                <xdr:col>8</xdr:col>
                <xdr:colOff>0</xdr:colOff>
                <xdr:row>8</xdr:row>
                <xdr:rowOff>180975</xdr:rowOff>
              </to>
            </anchor>
          </controlPr>
        </control>
      </mc:Choice>
      <mc:Fallback>
        <control shapeId="1028" r:id="rId4" name="ScrollBar4"/>
      </mc:Fallback>
    </mc:AlternateContent>
    <mc:AlternateContent xmlns:mc="http://schemas.openxmlformats.org/markup-compatibility/2006">
      <mc:Choice Requires="x14">
        <control shapeId="1027" r:id="rId6" name="ScrollBar3">
          <controlPr defaultSize="0" autoLine="0" linkedCell="G8" r:id="rId7">
            <anchor moveWithCells="1">
              <from>
                <xdr:col>6</xdr:col>
                <xdr:colOff>9525</xdr:colOff>
                <xdr:row>7</xdr:row>
                <xdr:rowOff>19050</xdr:rowOff>
              </from>
              <to>
                <xdr:col>8</xdr:col>
                <xdr:colOff>0</xdr:colOff>
                <xdr:row>7</xdr:row>
                <xdr:rowOff>180975</xdr:rowOff>
              </to>
            </anchor>
          </controlPr>
        </control>
      </mc:Choice>
      <mc:Fallback>
        <control shapeId="1027" r:id="rId6" name="ScrollBar3"/>
      </mc:Fallback>
    </mc:AlternateContent>
    <mc:AlternateContent xmlns:mc="http://schemas.openxmlformats.org/markup-compatibility/2006">
      <mc:Choice Requires="x14">
        <control shapeId="1026" r:id="rId8" name="ScrollBar2">
          <controlPr defaultSize="0" autoLine="0" linkedCell="G6" r:id="rId9">
            <anchor moveWithCells="1">
              <from>
                <xdr:col>6</xdr:col>
                <xdr:colOff>9525</xdr:colOff>
                <xdr:row>5</xdr:row>
                <xdr:rowOff>19050</xdr:rowOff>
              </from>
              <to>
                <xdr:col>8</xdr:col>
                <xdr:colOff>0</xdr:colOff>
                <xdr:row>5</xdr:row>
                <xdr:rowOff>180975</xdr:rowOff>
              </to>
            </anchor>
          </controlPr>
        </control>
      </mc:Choice>
      <mc:Fallback>
        <control shapeId="1026" r:id="rId8" name="ScrollBar2"/>
      </mc:Fallback>
    </mc:AlternateContent>
    <mc:AlternateContent xmlns:mc="http://schemas.openxmlformats.org/markup-compatibility/2006">
      <mc:Choice Requires="x14">
        <control shapeId="1025" r:id="rId10" name="ScrollBar1">
          <controlPr defaultSize="0" autoLine="0" linkedCell="G5" r:id="rId11">
            <anchor moveWithCells="1">
              <from>
                <xdr:col>6</xdr:col>
                <xdr:colOff>9525</xdr:colOff>
                <xdr:row>4</xdr:row>
                <xdr:rowOff>19050</xdr:rowOff>
              </from>
              <to>
                <xdr:col>8</xdr:col>
                <xdr:colOff>0</xdr:colOff>
                <xdr:row>4</xdr:row>
                <xdr:rowOff>180975</xdr:rowOff>
              </to>
            </anchor>
          </controlPr>
        </control>
      </mc:Choice>
      <mc:Fallback>
        <control shapeId="1025" r:id="rId10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Nielsen</dc:creator>
  <cp:lastModifiedBy>Holger Nielsen</cp:lastModifiedBy>
  <dcterms:created xsi:type="dcterms:W3CDTF">2012-08-16T17:55:22Z</dcterms:created>
  <dcterms:modified xsi:type="dcterms:W3CDTF">2016-11-10T14:41:54Z</dcterms:modified>
</cp:coreProperties>
</file>